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activeTab="2"/>
  </bookViews>
  <sheets>
    <sheet name="总则" sheetId="1" r:id="rId1"/>
    <sheet name="100章" sheetId="2" r:id="rId2"/>
    <sheet name="600章" sheetId="3" r:id="rId3"/>
  </sheets>
  <definedNames>
    <definedName name="_xlnm.Print_Area" localSheetId="1">'100章'!$A$1:$G$8</definedName>
  </definedNames>
  <calcPr calcId="144525"/>
</workbook>
</file>

<file path=xl/sharedStrings.xml><?xml version="1.0" encoding="utf-8"?>
<sst xmlns="http://schemas.openxmlformats.org/spreadsheetml/2006/main" count="210" uniqueCount="154">
  <si>
    <t>成都绕城高速公路蜀道交通安全科普教育基地建设项目RCKPJD标段劳务招标工程量清单报价汇总表</t>
  </si>
  <si>
    <t>序号</t>
  </si>
  <si>
    <t>清单章次</t>
  </si>
  <si>
    <t>章 节 名 称</t>
  </si>
  <si>
    <t>合计金额（元）</t>
  </si>
  <si>
    <t>第 100 章</t>
  </si>
  <si>
    <t>总则</t>
  </si>
  <si>
    <t>第 600 章</t>
  </si>
  <si>
    <t>软硬件数字化</t>
  </si>
  <si>
    <t>投标报价合计=1+2</t>
  </si>
  <si>
    <r>
      <rPr>
        <b/>
        <sz val="12"/>
        <color rgb="FF000000"/>
        <rFont val="宋体"/>
        <charset val="134"/>
      </rPr>
      <t>投标报价合计   小写：</t>
    </r>
    <r>
      <rPr>
        <b/>
        <u/>
        <sz val="12"/>
        <color rgb="FF000000"/>
        <rFont val="宋体"/>
        <charset val="134"/>
      </rPr>
      <t xml:space="preserve">          </t>
    </r>
    <r>
      <rPr>
        <b/>
        <sz val="12"/>
        <color rgb="FF000000"/>
        <rFont val="宋体"/>
        <charset val="134"/>
      </rPr>
      <t>元，大写：_____________元</t>
    </r>
  </si>
  <si>
    <t>法定代表人或其授权的委托代理人签字：            （盖单位章）</t>
  </si>
  <si>
    <t>成都绕城高速公路蜀道交通安全科普教育基地建设项目RCKPJD标段劳务招标工程量清单</t>
  </si>
  <si>
    <t>第100章  总则</t>
  </si>
  <si>
    <t>子目号</t>
  </si>
  <si>
    <t>子目名称</t>
  </si>
  <si>
    <t>单位</t>
  </si>
  <si>
    <t>数量</t>
  </si>
  <si>
    <t>不含税单价(元)</t>
  </si>
  <si>
    <t>不含税金额（元)</t>
  </si>
  <si>
    <t>备注</t>
  </si>
  <si>
    <t>保险费</t>
  </si>
  <si>
    <t>项</t>
  </si>
  <si>
    <t>暂计，以项目经理部认可的保单及发票据实结算</t>
  </si>
  <si>
    <t>竣工文件编制费</t>
  </si>
  <si>
    <t>由招标人项目部根据资料编制的及时性、完整性、准确性按资料编制进度进行结算。</t>
  </si>
  <si>
    <t>安全生产费</t>
  </si>
  <si>
    <t>安全生产费为暂计，最终结算金额以劳务费为基数，以不低于1.5%的比例据实结算</t>
  </si>
  <si>
    <t>合计</t>
  </si>
  <si>
    <t xml:space="preserve">注：
1、安全生产费为暂计，最终结算金额以劳务费为基数，以不低于1.5%的比例据实结算。
2、保险费以项目经理部认可的保单及发票据实结算。
3、单价报价保留小数点后两位，小数点后第三位“四舍五入”，合计金额保留整数，小数点后第一位“四舍五入”。
本清单须加盖投标人单位公章。"      
</t>
  </si>
  <si>
    <t>设备或材料名称</t>
  </si>
  <si>
    <t>规格型号</t>
  </si>
  <si>
    <t>单价报价（元）</t>
  </si>
  <si>
    <t>金额（元）</t>
  </si>
  <si>
    <t>600章</t>
  </si>
  <si>
    <t>601*</t>
  </si>
  <si>
    <t>校车实物</t>
  </si>
  <si>
    <t>小型校车展示：对不低于10个座位的报废小型旧车进行改造装饰。需能拉动、转弯，喇叭可使用。</t>
  </si>
  <si>
    <t>台</t>
  </si>
  <si>
    <t>甲供材料，旧车陈列</t>
  </si>
  <si>
    <t>室外赛道事故板</t>
  </si>
  <si>
    <t>展板一组（材质、大小等）</t>
  </si>
  <si>
    <t>套</t>
  </si>
  <si>
    <t>双面</t>
  </si>
  <si>
    <t>室外赛道</t>
  </si>
  <si>
    <t>自行车4人轮式自行车</t>
  </si>
  <si>
    <t>辆</t>
  </si>
  <si>
    <t>604*</t>
  </si>
  <si>
    <t>大厅互动设备</t>
  </si>
  <si>
    <t>43寸卧式触控一体机：单屏支持10点及以上触控；自带立体声喇叭；分辨率≥1920x1080带有M1卡启动驱动模块；
支架：提供卧落地一体式主机定制
单处理器：≥4核心、3.6GHz；内存：≥16GB；硬盘：≥128GB固态硬盘；
传输：支持wifi传输；接口数量：HDMI≥1个、USB≥2、RJ45千兆网口≥1。
独立显卡：显存≥4G；</t>
  </si>
  <si>
    <t>甲供材料</t>
  </si>
  <si>
    <t>605*</t>
  </si>
  <si>
    <t>显示大屏</t>
  </si>
  <si>
    <t>一、屏体：
1.显示屏面积：21.5㎡
2. 像素点间距：≤1.25mm
3. 驱动芯片功能：具有列下消影功能，倍频刷新率提升2/4/8倍
4.像素构成：1R1G1B
5.套件材质：采用聚碳酸酯和玻璃纤维材质
6.亮度调节：0-100%亮度可调，屏幕亮度具有随环境照度的变化任意调节功能
7.水平视角：170°，垂直视角：170°
8.换帧频率：50&amp;60 HZ，支持120HZ等3D显示技术
9.色温：800-18000K
10.显示效果：4K超清显示、色温均匀性好、亮度均匀性好，对比度高、色域广
11.色域空间：≥120%NTSC，LED显示屏ColorSPace覆盖率≥170%YUV（PAL）
12.亮度：≥640cd/㎡
13.对比度：≥8700：1
14.刷新率：3840HZ
15. 低亮高灰：采用 EPWM灰阶控制技术提升低灰视觉效果，100%亮度时，14bit 灰度；70%亮度14bit 灰度；50%亮度，14bit 灰度；20%亮度，12bit灰度；显示画面无单列或单行像素失控现象；支持 0-100%亮度时，8-14bits 灰度自定义设置。
16.峰值功耗：≤260W/㎡，平均功耗：≤105W/㎡，睡眠功耗：≤65W/㎡
17.衰减率：≤10%(工作3年）
18.发光点中心偏距：＜0.8%
19. 显示颜色：≥281.4trillion
20.温度检测功能：具有多点测温系统、通讯检测、电源检测、可远程监督控制，对可能发生的潜在故障记录日志，并向操作员发出警报信息
21.智能节能：产品采用高端芯片，可智能调节正常工作与睡眠状态下的节能效果，开启智能节电功能比没有开启节能50%以上。
二、系统：
1、采用3U金属结构机箱，外壳防护等级符合GB/T4208-2017中IP20的要求；
2、单台设备同时最大支持7张可插式输入板卡及4张可插式输出板卡；
3、单台设备最大为16个输出接口，支持任意组合拼接，最大规格可达16个屏幕；
4、单台设备最多支持32个SL图层（2K×1K大小）或16个DL图层（4K×1K大小）或8个4K图层（4K×2K大小）；每个图层可放大到4K显示，支持图层在输出接口间任意漫游；
5、支持对所有输入源同时预监；输出支持对所有屏幕进行回显，且支持IP流回显；
6、设备背板的最大交换速率可达900Gb/s，最大程度保障输入输出板卡之间的视频信息交换及分发；
7、设备采用插卡式结构，内置数据交换背板，可监测设备温度、电压、风扇在线状态及电压数值和风扇转速；
8、设备满载常温情况下噪声指标可控制在45db以内；
9、超低的系统辐射噪声，满足欧盟EMC EN55032标准，可适用于多电子设备共存的复杂电磁环境；
10、卓越的ESD防护设计，选用具备可靠搭接弹片的接口连接器，保障ESD静电能量快速泄放，提升系统ESD防护性能，满载时，视频接口可保证4KV时图像不闪，8KV时物理接口不会损坏；
11、设备可靠性高，平均无故障运行时间（MTBF）达到30万小时，满足长时间稳定运行的要求；
12、支持用户权限分级管理和设置，超级管理员在设置用户登录权限时可分配用户使用权限，有效屏蔽敏感信息，确保信息安全；
13、可配置中控板卡，配合移动终端（PAD）实现对对灯光、窗帘、音频、电视、空调、配电柜、大屏和升降机等环境设备一键控制
14、设备可智能识别板卡接口组合，且支持板卡和接口状态监测，输入源信号丢失实现主动上报预警； 
15、支持屏幕非规则建屏；支持单卡单接口创建屏幕，带载高度、宽度最大支持2560px，实现极致的拼接效果；
16、支持添加高达22种测试画面图像，且支持间距、速度、亮度调节，无需接入有效视频源，即可快速检验物理输出接口是否正常；
17、支持对输入图像画面添加台标（文字），可调整文字的背景、位置，适用于多种应用场景；
18、支持设置2000 个用户场景，场景可以设置为图片或视频，场景支持无缝切换，场景调取响应时间不大于60ms；
19、支持输入源画面进行任意截取，可快速实现不同截取参数的输入源快速开窗调用，截取后可作为一个新输入源，不影响原输入源的使用；
20、支持对屏幕以及图层背景颜色的自定义；
21、支持通过旋转视频输出接口，旋转画面；
22、支持对未使用输入源的音频输出；
三、接收卡：
1、4×HDMI 1.3 模式，4 个接口均按照 HDMI 1.3 模式输入，极限宽高2048；
2、2×HDMI 1.4 模式，接口 1 和接口 3 不生效，接口 2 和接口 4 生效，极限宽高3840；
3、支持 HDCP 1.4；
四、发送卡：
1、4×HDMI 1.3，四个接口均可配置为输出；
2、支持自定义分辨率，极限宽度：2560，极限高度：2560；
3、支持 RGB4:4:4/YCbCr4:4:4/YCbCr4:2:2 8bit 输出；
电源：
1. 4.2V 50A  （-30℃~65℃）190*82*30mm 带保护盖。
五、包含配电柜、机柜及屏体大屏所需辅材、钢结构及安装服务。</t>
  </si>
  <si>
    <t>平方米</t>
  </si>
  <si>
    <t xml:space="preserve"> 栈道桥梁工程师
（双年龄版本）</t>
  </si>
  <si>
    <t>基于UE5或Unity等3D游戏引擎渲染,分幼儿版本模块和少儿版本两个模块，支持IP定制数字人交互引导；支持标准场景和自主创意场景双模式，自主创意场景支持从素材库中拖拽模型到场景中进行搭建、组装，可通过简单的图形化编程拖拽的方式，为材料模型添加交互，创作的场景可以导出设置为关卡场景。标准场景支持通关模式，关卡数量不少于3个，通关后有成功通过桥梁的动画，失败会提示原因；支持对搭建完成的场景经过对应交通工具的通行检验；支持场景更换和难度选择；支持物理引擎，符合桥梁搭建的基本常识及物理知识，支持不同材料和结构拥有不同的承受力；支持通关海报扫码分享朋友圈；素材库中材料模型数量≥30个；背景音乐数量≥10个；音效数量≥30个；场景模型数量≥100个；
支持显示体验人数统计；支持不低于高中低三种画质配置；支持抗锯齿；支持触控交互；支持程序激活管理；支持60秒内无人交互退回到主界面；支持程序意外退出后遮挡操作系统界面，阻挡所有程序外交互，并在5秒内重新启动程序；支持系统重启后操作系统分区数据还原；渲染帧数≥30FPS；最大响应时间≦3秒，平均响应时间≦1秒；平均故障次数≦1次/24小时；故障恢复时间≦10分钟；</t>
  </si>
  <si>
    <t>软件开发，关卡式互动体验，极为有趣，天马行空的进行桥梁建设体验。含场景编程支持数字文化IP穿越的3DDIY互动（比如和三星堆、韩信蜀道修桥），为爆款切片宣传点，引流款。</t>
  </si>
  <si>
    <t>筑路工地
（双年龄版本）</t>
  </si>
  <si>
    <t>基于UE5、Unity等3D游戏引擎渲染，分幼儿版本模块和少儿版本两个模块支持不少于3种筑路工地3D场景选择，用关卡模式，在道路的关键流程节点，让用户在素材库里选择建造材料、机械、工具、方法等用以正确的步骤来模拟路桥隧等工地的施工，建造方式包括但不限于选择、拖拽、摆放等；支持在选错后进行提示或修正，支持在用户完成后按照正确的方法进行完整的语音讲解。支持通关海报扫码分享朋友圈；讲述音频采样率≥44100Hz,码率≥160Kbps，双声道；讲述语音为标准普通话；
支持显示体验人数统计；支持3D渲染；支持不低于高中低三种画质配置；支持抗锯齿；支持触控交互；支持程序激活管理；支持60秒内无人交互退回到主界面；支持程序意外退出后遮挡操作系统界面，阻挡所有程序外交互，并在5秒内重新启动程序；支持系统重启后操作系统分区数据还原；渲染帧数≥30FPS；最大响应时间≦3秒，平均响应时间≦1秒；平均故障次数≦1次/24小时；故障恢复时间≦10分钟；</t>
  </si>
  <si>
    <t>软件开发，关卡式的互动体验，小朋友参与度高。对场馆抱有期待</t>
  </si>
  <si>
    <t>608*</t>
  </si>
  <si>
    <t>轮胎影院 投影设备</t>
  </si>
  <si>
    <t>1.采用纯激光光源;
2.DLP投影技术:4K;投射比≤0.25
3.电动聚焦镜头，整机防尘设计;
4.支持电动镜头变焦;
5.亮度:≥5000ANSI流明;投射比
6.接口不少于:HDMI*2; Audio out*1,USB-B *1,RS232*1;RJ45*1;
7.国产品牌。</t>
  </si>
  <si>
    <t>甲供材料，设备3D影片利旧，顶部无机器、地面两个投影机</t>
  </si>
  <si>
    <t>609*</t>
  </si>
  <si>
    <t>交互一体终端</t>
  </si>
  <si>
    <t>1.显示屏参数① 显示尺寸：≥86英寸；背光：DLED背光；待机功率≤0.5W；分辨率：3840×2160；液晶屏A级标准。
2.显示屏参数② 显示比例：16:9；可视角度（水平）：≥178°；可视角度（垂直）：≥178°；灰阶：≥256级。
3.显示屏参数③ 对比度≥5000:1；
色域覆盖率（NTSC）≥90%；
整机待机状态下节能≥99.8%；
亮度均匀性≥90%；
亮度≥500 cd/m2；
产品使用时屏幕亮度≤400cd/m2；
整机具备高色准，在sRGB模式下可做到高色准△E≤1，画面色彩呈现更加丰富准确。
4.全贴合触控显示模组：采用全贴合工艺，书写无悬空感，触控无偏移，侧视无重影。
5.抗光强度：在照度400Klux环境下正常工作。
6.自带安卓操作系统：安卓版本Android9.0 ；与可插拔式电脑系统形成双系统；4核CPU、2核GPU、4核协处理器，共10 核；RAM≥2G，ROM≥16G。
7.低蓝光护眼灯：整机使用低蓝光护眼LED灯，更加呵护师生视力。
8.任意通道画面缩放：整机支持任意通道画面缩放功能，可在整机任意通道下将画面冻结并可将画面进行放大和缩小，放大后的屏幕画面可进行任意拖拽。
9.红外触控技术：Android支持20点、Windows系统支持40点触控，支持多人同时书写和擦除。
触摸分辨率：32768×32768
定位精度：±0.1mm
最小触摸物体直径≤2mm
整机屏幕触摸有效识别高度不超过2.5mm，即触摸物体距离玻璃外表面高度不超过2.5mm时，触摸屏识别为点击操作。
书写保障：屏幕任何位置被手、A4大小书本等较大物体遮挡或某一条触摸边框完全失灵，仍可以正常书写、操作；
触摸框通道切换速度：触摸框切换到内部通道后在1s内达到可触摸状态。触摸框切换到外部通道后在3s内达到可触摸状态。
10.支持格式：图片格式支持：JPEG、BMP、PNG；
图像格式支持：PAL、SECAM、NTSC；
视频格式支持：MPEG1、MPEG2、MPEG4、H.264、H.265、AVS、VP9、FLV 、RMVB、AVI、FLV；
音频模式：WMA、MP3、M4A、WAV；
支持PPT、Word、PDF、Excel格式文档。
11.高清编解码：整机产品支持纯硬件高清解码技术，支持H.265 解码（高效视频编码(HighEfficiency Video Coding)），可无损播放4K片源；支持 4K(3840×2160)超高清视频。
12.内置扬声器：内置双腔六驱大音响，4个发声单元，功率15W×2。
13.音效：支持DTS音效解码和杜比音效解码，支持开启/关闭DTS音效，营造沉浸式生动教学氛围。
14.遥控器锁屏：支持通过遥控器按键一键锁定和解锁屏幕。</t>
  </si>
  <si>
    <t>交通之险（风险地图）</t>
  </si>
  <si>
    <t>支持看图回答问题；支持视频播放，支持预设自动暂停时间，寻找危险项目，可以进行场景危险项目选择，结束进行评分，可以选择查看视频或者动画等后果展示。提供多场景的互动，不少于4个场景：车辆、环境、质量（路面）、行为的触发和播放，评测后有横向数据对比图。
支持显示体验人数统计；支持3D渲染；支持不低于高中低三种画质配置；支持抗锯齿；支持触控交互；支持程序激活管理；支持60秒内无人交互退回到主界面；支持程序意外退出后遮挡操作系统界面，阻挡所有程序外交互，并在5秒内重新启动程序；支持系统重启后操作系统分区数据还原；渲染帧数≥30FPS；最大响应时间≦3秒，平均响应时间≦1秒；平均故障次数≦1次/24小时；故障恢复时间≦10分钟；</t>
  </si>
  <si>
    <t>软件开发，课程互动程序匹配</t>
  </si>
  <si>
    <t>611*</t>
  </si>
  <si>
    <t>大巴教室</t>
  </si>
  <si>
    <t>模拟大巴空间，营造大巴安全课堂面积不小于3M*6M，要求课堂座位分区，驾驶区、前、中、后3个区域，单区域座位≥4个座位，营造教室要有大巴通用安全提示功能和标识区，并要求配备大巴的安全措施，比如扶手、安全带、破窗锤等。教室内部要有授课互动区域，侧面左右各2台55寸显示器替代大巴侧面玻璃，正面为98寸互动屏为驾驶前挡风主屏，室内屏幕、音箱、灯光需根据场景进行声、光、电配套联动功能，支持主屏触摸控制和支持房间的按钮快捷氛围营造。</t>
  </si>
  <si>
    <t>612*</t>
  </si>
  <si>
    <t>主机机电控制主机</t>
  </si>
  <si>
    <t>处理器：≥8核；内存：≥32GB；硬盘：≥512 SSD x 2；专业显卡≥2张；电源：≥500W；配套光电设备,5屏视频控制、联动及分控5屏音箱和对应灯光效果。
USB接口≥4个；高清视频输出接口≥5；RJ45千兆网口≥1；支持蓝牙；支持WIFI；音源输出接口≥1；PCIe扩展槽≥4个</t>
  </si>
  <si>
    <t>大巴教室联动软件</t>
  </si>
  <si>
    <t>基于UE5、Unity等3D游戏引擎渲染，支持选择失火、侧翻、倒灌入水等突发情境切换；根据操作端进行集控，包含但不限于营造高速诸如场景突然失火、侧翻、倒灌入水等突发情境等互动资源。支持联动控制所有接入的显示设备的显示内容；支持联动控制接入的灯光模组；支持联动控制接入的音响模组；
支持不低于高中低三种画质配置；支持抗锯齿；支持触控交互；支持程序激活管理；支持60秒内无人交互退回到主界面；支持程序意外退出后遮挡操作系统界面，阻挡所有程序外交互，并在5秒内重新启动程序；支持系统重启后操作系统分区数据还原；渲染帧数≥30FPS；最大响应时间≦3秒，平均响应时间≦1秒；平均故障次数≦1次/24小时；故障恢复时间≦10分钟；</t>
  </si>
  <si>
    <t>软件开发，大巴教室，屏幕及场景数字化营造。</t>
  </si>
  <si>
    <t>614*</t>
  </si>
  <si>
    <t>绘画屏（4组）</t>
  </si>
  <si>
    <t>屏幕尺寸≥21.5寸；处理器：≥4核心、3.6GHz、标准电压处理器；单屏支持10点及以上触控；
带有M1卡启动驱动模块；
内存：≥8GB；
硬盘：≥256GB固态硬盘；
体积：10L及以下；
重量：≤2kg；
传输：支持wifi传输；
接口数量：HDMI≥1个、USB≥2、RJ45千兆网口≥1。</t>
  </si>
  <si>
    <t xml:space="preserve"> 甲供材料，学生用于大屏创意互动，进行构建未来交通的手绘DIY软件</t>
  </si>
  <si>
    <t>615*</t>
  </si>
  <si>
    <t>投影墙（触摸）</t>
  </si>
  <si>
    <t>1显示技术：DLP显示技术
2亮度：≥6500流明、标准分辨率≥4K（3840x2160），支持校正的色彩数量≥7种
3镜头：投射比0.7-0.9:1，1.0-1.6:1，1.3-2.0支持电动聚焦、电动变焦，镜头位移范围垂直≥±90%，水平≥±25%
4图像校正：支持自动几何校正功能、手动几何校正
5声音：内置2*15W音响，音效支持音效类型DTS Virtual X，支持解码DTS和Dolby音频解码，声音模式5种
6接口信息：HDMI/DVI IN*3、HDMI OUT*1、RS232 IN*1、RS232 OUT*1 、HDBaset.Audio IN*1、Audio OUT*1、USB*2、RJ45*1、VGA*1,支持HDMI信号环进环出功能，支持USB接口视频和Office文档直读功能
7系统：内置安卓智能系统，系统运行内存≥3G,机身存储空间≥32G
8测距范围10m@90%6反射率；5m@10%反射率
9水平视场角 270°
10角度分辨率 最小 0.08°(可调)
11扫描频率 10-30Hz
12测距精度 ±30mm</t>
  </si>
  <si>
    <t>甲供材料，含触摸和短焦功能</t>
  </si>
  <si>
    <t>616*</t>
  </si>
  <si>
    <t>数字人采集器</t>
  </si>
  <si>
    <t>支持人脸识别，像素≥200W，支持双扫描模式，显示屏≥7寸LCD，支持二维码和MIfare/13.56M卡及CPU卡认证，人脸识别速度≤0.23S，支持嵌入式Linux操作系统等。高度可调节。</t>
  </si>
  <si>
    <t>甲供材料，刷卡/采集人脸。</t>
  </si>
  <si>
    <t>创意DIY手绘</t>
  </si>
  <si>
    <t>支持用户选择交通工具分类（车、船、飞机等）。支持显示用户选择的交通工具分类的组件列表；支持用户从组件列表中，拖拽结构组件到组装区域，改变模装结构（车身、轮毂等）；支持用户从组件列表中，拖拽外观组件到组装区域，改变模型外观（喷漆、贴纸、装饰等）；支持用户从组件列表中，拖拽数值组件到组装区域，改变模型数值（发动机、刹车、悬挂等）；支持用户对模型进行720度旋转、缩放等操作；有直观反映当前模型数值的界面；支持用户将创作完成的模型推送到互动大屏3D场景中进行展示；支持以创作完成的模型为中心创作海报；支持在海报创作界面选择背景；支持在海报创作界面选择笔迹的型号、颜色自由手绘创作；支持将创作完成的海报推送到作品中心进行归档保存。
交通工具每类结构组件数量≥30个；交通工具每类外观组件数量≥30；交通工具每类数值组件数量≥30；海报背景图片数量≥30；海报背景图片质量≥1920x1080；
支持显示体验人数统计；支持3D渲染；支持不低于高中低三种画质配置；支持抗锯齿；支持触控交互；支持程序激活管理；支持60秒内无人交互退回到主界面；支持程序意外退出后遮挡操作系统界面，阻挡所有程序外交互，并在5秒内重新启动程序；支持系统重启后操作系统分区数据还原；渲染帧数≥30FPS；最大响应时间≦3秒，平均响应时间≦1秒；平均故障次数≦1次/24小时；故障恢复时间≦10分钟；</t>
  </si>
  <si>
    <t>软件开发，神奇作品绘画端软件。</t>
  </si>
  <si>
    <t>数字人入画</t>
  </si>
  <si>
    <t>支持通过数字人采集器扫描用户面部特征；支持通过采集的面部特征生成3D数字人；支持将生成的3D数字人显示到互动大屏3D场景中；</t>
  </si>
  <si>
    <t>软件开发，数字人渲染软件</t>
  </si>
  <si>
    <t>619*</t>
  </si>
  <si>
    <t>核心渲染服务器</t>
  </si>
  <si>
    <t>处理器：≥16核；内存：≥64GB；硬盘：≥512TB SSD x2；显卡：专业显卡；电源：≥700W
传输：支持wifi传输；
接口数：高清视频输出接口≥2、USB≥4、RJ45千兆网口≥1、PCIe卡槽≥4；音源输出接口≥1
独立显卡：显存≥12G；显存位宽≥256bit；显存速度≥16Gbps；</t>
  </si>
  <si>
    <t>甲供材料，渲染服务器</t>
  </si>
  <si>
    <t>创客空间</t>
  </si>
  <si>
    <t>基于UE5或Unity等3D游戏引擎渲染搭建不少于3个蜀道集团旗下典型3D场景并匹配交通规则，规则出发交通事件，绘画端进行任务完成。支持显示3D虚拟场景；支持按时间、天气轮换多个元素的3D虚拟场景；支持在3D虚拟场景中显示用户在创作终端上推送的交通工具模型；支持显示用户在创作终端上推送的海报；支持显示指定数量的历史用户的数字人形象；支持在3D虚拟场景接收用户推送的数字形象并显示；创作终端可将身份识别卡中的信息和数字形象进行关联显示、互动大屏可在界面上详细显示创作终端对应的数字形象及信息、3D虚拟场景能接收用户推送的数字形象进行展示、互动大屏可轮换显示创作终端对应数字形象的信息、微信扫描活动二维码补充用户信息、分享当前用户此次的活动信息可通过分享查看用户此次活动的数字形象、活动信息、官方介绍。
支持显示体验人数统计；在虚拟场景中游客数字人实践数据实时弹出“相关项目”。支持微信扫码认领形象。支持不低于高中低三种画质配置；支持抗锯齿；支持触控交互；支持程序激活管理；支持60秒内无人交互退回到主界面；支持程序意外退出后遮挡操作系统界面，阻挡所有程序外交互，并在5秒内重新启动程序；支持系统重启后操作系统分区数据还原；渲染帧数≥30FPS；最大响应时间≦3秒，平均响应时间≦1秒；平均故障次数≦1次/24小时；故障恢复时间≦10分钟；</t>
  </si>
  <si>
    <t>软件开发，3D场景，孩子们手绘作品可以放在空间中，并通过数字人进入场景，还可以点击墙面查看档案，永久保存在交通馆神奇空间中了。数据会实施更新。国内首家爆款，可以入画的神奇互动</t>
  </si>
  <si>
    <t>凭证实时系统</t>
  </si>
  <si>
    <t>支持在M1读卡器接触磁卡后，通知后台创建用户信息和活动数据；支持在联网读卡器接触卡片后，将用户信息和活动数据发送到后台进行存档；支持存档数据在数字人场景中实时数据更新、展示，支持在M1卡数据存档后，清空磁卡数据以供下一次直接使用；支持在中间节点读卡器接触卡片后，写入节点签到及项目数据；支持对卡数据进行创建、清空、读取、写入、存档；支持对各个节点数据进行统计分析；支持对存储的用户信息和活动数据进行统计分析；支持开放接口供信息系统集成使用。支持B/S架构的管理后台；支持安全审计；支持操作记录；
支持部署到Windows和Linux；支持直接安装和容器部署；</t>
  </si>
  <si>
    <t>软件开发</t>
  </si>
  <si>
    <t>622*</t>
  </si>
  <si>
    <t>装置：危险的声音</t>
  </si>
  <si>
    <t>最大声压80db，最大声压级(for 1 kHz/ 1米)，功率小于30W，重量≤2kg，支持 U盘播放和级联播放（接力）</t>
  </si>
  <si>
    <t>623*</t>
  </si>
  <si>
    <t>装置：运动中的力</t>
  </si>
  <si>
    <t>支持木偶设定速度的发射座椅，支持安全带模式和终点测速、测力功能。支持模拟场景障碍物的机车在速度场景下的安全测试。</t>
  </si>
  <si>
    <t>甲供材料，机电数显等、认识力</t>
  </si>
  <si>
    <t>624*</t>
  </si>
  <si>
    <t>视觉大发现</t>
  </si>
  <si>
    <t>显示屏分辨率≥3840×2160，刷新率≥72Hz；视场角≥100°；处理器≥2.4GHz，4核；采用Android 7.1及以上操作系统；内存≥3GB RAM，闪存≥32GB，支持Micro SD卡最大256G扩展；传输支持Micro USB 2.0；设备金属钣金外壳，物理外接双手柄，定制环境场景下的视觉装置，可以手动设定视觉目标参数，诸如距离、视角、道路场景、天气场景、黄昏，颜色等因素。也可以快速进行浏览模式，快速进行不同预设场景下的视觉环境。手柄按钮可选择视觉大发现交互和场景，支持现场环境物理固定。设备盒子转动直径约50cm、厚度约40cm，外面做装饰物，配套Y型支架2套。</t>
  </si>
  <si>
    <t>625*</t>
  </si>
  <si>
    <t>地基/养路测试</t>
  </si>
  <si>
    <t>为定制模型，尺寸不小于宽1.3米*2米，需对高速公路地基的工艺和材质分层展示、对高速公路的养路工艺流程进行流程和步骤展示。</t>
  </si>
  <si>
    <t>626*</t>
  </si>
  <si>
    <t>机电新能源沙盘</t>
  </si>
  <si>
    <t>沙盘尺寸：长宽1.3米*1米，含86寸展示屏支持
1.立体停车功能
支持通过与沙盘设备实时数据上传，完成对剩余车位的监测。通过摄像头传感器进行车牌号识别。
2.智能红绿灯系统
支持自动和手动模式，红绿灯系统按规律自动循环切换交通信号灯，当有特殊情况或进行临时交通调度时，可以手动控制信号灯，确保道路的安全。沙盘设备能够上传数据，通过对数据的分析，提供场景交互功能实现对沙盘各设备实时控制，虚实联动。
3、当天色暗下来的时候，白天新能源电路板路灯自动打开；也可以虚拟场景模拟白天黑夜，控制路灯开关，联动协同。
4、提供编程版互动控制，学生可以进行联动的。</t>
  </si>
  <si>
    <t>甲供材料，新能源在智能交通中应用的科技沙盘，可交互的沙盘</t>
  </si>
  <si>
    <t>627*</t>
  </si>
  <si>
    <t>4通道螺旋隧道互动</t>
  </si>
  <si>
    <t>4种不同材质、不同路径线路的大型自由体验模拟赛道，支持刷卡竞速，大型互动通道需要跨楼层，单螺旋通路宽度原则不小于10cm，需要考虑安全性和趣味性，整体设计需要考虑蜀道路桥场景有创意的设计和制作，兼顾实用和后期维护特性。整体造型需要有设计感。4路需有同时触发装置，并且有自动回收装置。需要有竞速结果牌。</t>
  </si>
  <si>
    <t>甲供材料，跨楼层的视觉互动爆款，重点打造，突出科学性、创意和友好设计</t>
  </si>
  <si>
    <t>628*</t>
  </si>
  <si>
    <t>装置：桥模</t>
  </si>
  <si>
    <t>大型桥梁模型教具，材质有钢结构、铰链及绳索构成，长宽不小于3M*1.5M。需要桥模美观，分固定不分和可安装及装配部分。整体制作需有桥梁主结构和关键部件和功能呈现。配套3-5类桥梁的多种材质积木进行模具搭建。</t>
  </si>
  <si>
    <t>629*</t>
  </si>
  <si>
    <t>装置：无序有序创意墙</t>
  </si>
  <si>
    <t>整体设计根据城市交通的无序和有序俯视图，需根据成都交通环路局部进行抽象创意设计，墙面上半部分为固定装置，交通道路为可磁吸装置。需定制一套交通磁吸标识系统，数量不少于50个，可进行简单的课程互动。</t>
  </si>
  <si>
    <t>630*</t>
  </si>
  <si>
    <t>装置：反色球</t>
  </si>
  <si>
    <t>墙面为创意互动装置，面积不小于5M*1.6M，具体根据实际尺寸，整体墙面分2色，小朋友可以进行翻面，要求翻转装置合理安全。模块需要考虑维护性和美观性。</t>
  </si>
  <si>
    <t>实践公众证书及支持系统</t>
  </si>
  <si>
    <t>系统支持采集（预约）模块、活动模块、凭证模块、归档模块、展览中台（支持预约模式和自助模式），可预约扫码兑换和临时参展周边卡兑换模式。基于微信海报模模块，形成个性海报和及跨终端祝福互动功能。
预约模块：预约模块支持用户通过小程序/H5等方式预约场馆。后台提供预约用户信息，包含用户名，手机号，预约时间等。预约后现场可直接凭借预约信息激活、绑定周边卡。
活动模块：活动模块包含管理员通过管理后台发布、审核活动、查看活动作品、活动统计功能。支持不同账号多级审核。可预设活动时间，活动参与方式，如图文作品收集、音频参与、打卡参与等。管理员可在活动作品处查看活动作品，并查看作品创作者，可以通过时间维度或作品、作者（用户）名称等方式搜索、筛选，快速定位某一个或一类优秀作品。
凭证模块：用户可通过场馆打卡、参与活动等方式，获得凭证。可与场景内M1磁卡、读卡器关联，在用户扫卡后赋予用户打卡凭证。管理员可在后台查看凭证的发放情况，包含发放时间，获得用户名称、头像等。凭证模块提供场馆内各点位打卡数据统计，管理员可查看各个时间段内，场馆不同地点的打卡情况。
证书模块：管理员可通过输入用户名称、用户联系方式发放证书，也可在用户完成某一行为后自动为其赋予证书；管理员可在后台查看证书发放情况，包含获得者名称、头像、联系方式、获得时间等。用户可在移动端自助领取证书、下载证书。证书可自动生成日期，编号，用户姓名等信息。
归档模块：将用户在场馆中的行为统计归档。可将用户全部打卡信息计入用户档案，记录用户在场馆中项目完成打卡。也可将用户活动记录，凭证、证书记录等统计记录。管理员可在后台查看用户归档信息。用户档案信息包含用户头像、名称、联系方式、打卡记录、活动记录、可编辑履历、可编辑多媒体信息等。
展览中台：支持同一场景对多终端设备展示内容的管理。可以鼠标拖拽等可视化交互的方式调整展览顺序，灵活控制展览上展、下展；展览包含多个可供选择的版式；中台可调节展览中各项数据参数，包括但不限于展览流速，展览持续时间，切换展览动画，展览中图片大小等。
展览中台对接展览素材库，用户可自行想展览素材库中添加内容，可将场景自身素材、用户、用户活动作品等用作自主展览展出；管理员可编辑素材库中图片名称、简介等内容。也可将素材库中素材关联至场馆用户，关联后素材在终端展出时提供跳转交互。</t>
  </si>
  <si>
    <t>软件开发，基于场馆的数据实践系统，未来成为红领巾学院范样，记录孩子们在场馆的过程和成果，生成证书和荣誉，也可用于教育局及团委数据对接。对于场馆形成了一个每一个体验实践者的图谱式档案资产数据库，家长在现场会对自己孩子进行点击和宣传。直接对接神奇作品和小鹿长廊终端，可以转发、微信转发。</t>
  </si>
  <si>
    <t>可视化图谱数据库</t>
  </si>
  <si>
    <t>1、图谱库支持活动照片、图片、音频、书籍资料等实体关联的图谱式查询；支持独立页面实体档案管理，档案中可包含基础属性信息录入、履历录入，多媒体资料录入（图片、视频），支持实体独立图谱页面；支持活动开展后信息的自动归档；支持管理员编辑功能；档案可根据学生参与活动、上传荣誉等自动生成。支持实体图谱编辑，可为实体创建图谱关系，修改图谱封面，简介等信息。支持图谱内虚拟球体与实体关联。
2、支持以实体为单位展示活动、荣誉记录和展示。支持活动标签功能并反向查询活动及关联资产；支持新建实体、批量导入实体、用户快速关联至已有榜样；支持选中图谱生成展览，添加至终端图谱区；支持对实体多重虚拟身份定义（如辅导员、专家、志愿者等）；支持图谱档案更新至展示终端；支持图谱的增删改查及统计管理（提供不少于5张主要资产数据库功能截图）。展示中台模块可以展示所有来馆里的孩子的照片和荣誉模块，并也可以同步推送和更新交通战线上的一线工匠和先锋模范、也可以根据活动日要求快速进行现场家长的游戏互动展览和寻宝活动，最后所有进入场馆孩子的实践过程和课程成果要汇聚在可视化的图谱数据库。</t>
  </si>
  <si>
    <t>展示中台</t>
  </si>
  <si>
    <t>联控场馆所有展示设备，包含屏幕和利旧设备的VR内容等内容管理和内容统一推动、管理，分布式管控中台对接活动库、图谱数据库，用户可自行想展览素材库中添加内容，可将场景自身素材、用户、用户活动作品等用作自主展览展出；可以设置展示顺序和可设置展示效果和展示管理员可编辑素材库中图片名称、简介等内容。也可将素材库中素材关联至场馆用户，关联后素材在终端展出时提供跳转交互。</t>
  </si>
  <si>
    <t>634*</t>
  </si>
  <si>
    <t>“红领巾交通学院”数字墙</t>
  </si>
  <si>
    <t>一、显示尺寸≥98寸；
亮度≥350cd/m2，对比度≥5000：
显示比例16:9，可视角度≥178°；
分辨率≥3840*2160，支持10点触摸；
整机耗率 ≤550W；
支持 OPS 电脑功能；
核心处理器：≥4核、主频≥3.6GHZ；
8G内存、硬盘256G、独立显卡；</t>
  </si>
  <si>
    <t>甲供材料，大屏服务终端</t>
  </si>
  <si>
    <t>二、前端系统：
图流引擎功能，支持多张图片展览；可同时展示≥300张照片展览，根据主题内容可自定义调整展览形式；支持自动AI排序检索模式，可根据不同比例的图片按比例自动排序；
支持自动循环播放多种主题展览，支持图片视觉流动自动播放，支持自定义展览之间切换时间；
支持多种照片特效流动，包括但不限于横流、竖流、大尺寸和小尺寸的流向方式；支持描述显示及关闭图片的文字，支持放大、缩小图片,支持展示该图片的简介信息；支持视频播控管理，支持手动拖动播放进度条、暂停、音量调节及退出功能；图片格式支持JPG、PNG、TGA；图像系统分辨率≥1920×1080；图片中使用的文字支持方正黑体、方正书宋、方正仿宋、方正楷体、SourceHanSans、DroidSans免费字体中的一个，进行统一编辑；音频支持使用AAC、MP3、OGG格式，位深度高于16比特，采样率高于24KHz，码率至少在128kbps，立体声资源中的语音讲解达到普通话一级（如有）。
提供图谱前端展示引擎，支持实体/概念智能关联图谱，图谱关联信息支持各种信息；支持多层图谱展示、支持展开、收缩图谱；支持实体触摸智能锁定，关联信息之间具备物理碰撞引擎，拖动时具有互斥力效果。
支持引导模式，提供前台主题切换功能，可手动切换互动大屏端展示的主题内容与资源；支持引导模式下U盘融媒体资源的播放。
支持模糊搜索、关联搜索、资源推荐，支持图片点赞功能。
提供数字轴引擎功能，支持点击交互，轴类形式需支持线性时间轴的滑动及对应时间线的滚动；支持点击后触控展开某个时间点的重大事件（提供此项功能的截图），支持加载动效背景，支持图片媒体格式；支持多人交互、单点多轴映射切换功能；交互点至少12个；每个交互点支持工作台弹出或者资源扩展观看；序列展示但不联动，相互操作不干扰；单版式风格统一、界面友好。
3D引擎功能，支持3D模型展览，工作台支持查看3D模型、文字信息简介、档案、图片、视频等多媒体资源；支持手势调整模型角度，模型可缩小、放大。
支持2.5D全景导览功能，可提供馆内导览及全馆导览展示，通过触控可自由选择想要了解的场馆特色场馆信息和位置，包含VR全景及配音（提供此项功能的截图）；提供至少10个点位的内容简介和位置指引线。
根据数据情况，支持对接市上红领巾系统。
内容数据：
主题活动资源包括飞机、火车、汽车、轮船、动车、自行车等常见交通工具发展史；交通工具、交通知识系列资源提供总数量不低于90个，资源类别包括但不限于交通标识、交通工具发明人、历次重大交通安全事故、交通基础设施、交通工具运行原理等；
主题展览资源：提供交通领域杰出人物及主题资源服务，交通领域杰出人物人物总体数量不少于200人：包括行业劳动模范、“五一”劳动奖章、大国工匠等（交通领域杰出人物资源服务需提供每一个系列的文字简介、人物数量、公开机构、资源截图等内容）；数据展示包含但不限于简介、生平介绍（如有）、个人简历、一句话介绍、图谱关系链（成就、社会、事件）；提供交通安全科普系列展览：如过马路注意事项、交通标识、开车注意事项等不少于100个交通知识资源；提供科普文化类资源包括但不限于提供各种交通工具进化展（包括：摩托车、汽车、飞机、自行车等）、超级基建工程、交通工具文物展等不少于10套科普类资源。
提供馆内实时学生数字人更新及展示：包括但不限于学生（学生数字人/学生交通馆实践/学生交通馆作品）、学生与家长作品等实时展示。</t>
  </si>
  <si>
    <t>636*</t>
  </si>
  <si>
    <t>凭证物联网确权设备</t>
  </si>
  <si>
    <t>含发卡设备、读卡设备、电话机和支持RFID13.56M加密射频芯片卡片发放和刷卡功能，可重复利用，支持场馆电话拨打功能。</t>
  </si>
  <si>
    <t>注：
1、清单子目号中包含“*”的子目，其主要材料及设备由招标人提供，上述子目的综合单价报价应包含施工的全部费用。未标注“*”的子目，除清单另有说明外，综合单价报价均应包含设备材料的采购及施工的全部费用；
2、单价报价保留小数点后两位，小数点后第三位“四舍五入”，合计金额保留整数，小数点后第一位“四舍五入”；
3、本工程量清单须加盖投标人单位公章。</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</si>
</sst>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4" formatCode="_ &quot;￥&quot;* #,##0.00_ ;_ &quot;￥&quot;* \-#,##0.00_ ;_ &quot;￥&quot;* &quot;-&quot;??_ ;_ @_ "/>
    <numFmt numFmtId="176" formatCode="0_ "/>
    <numFmt numFmtId="43" formatCode="_ * #,##0.00_ ;_ * \-#,##0.00_ ;_ * &quot;-&quot;??_ ;_ @_ "/>
    <numFmt numFmtId="177" formatCode="0.00_ "/>
    <numFmt numFmtId="178" formatCode="0_);[Red]\(0\)"/>
    <numFmt numFmtId="179" formatCode="0.00_);[Red]\(0.00\)"/>
  </numFmts>
  <fonts count="47">
    <font>
      <sz val="11"/>
      <color theme="1"/>
      <name val="宋体"/>
      <charset val="134"/>
      <scheme val="minor"/>
    </font>
    <font>
      <sz val="11"/>
      <color theme="1"/>
      <name val="宋体"/>
      <charset val="134"/>
    </font>
    <font>
      <b/>
      <sz val="16"/>
      <name val="宋体"/>
      <charset val="134"/>
    </font>
    <font>
      <b/>
      <sz val="10"/>
      <name val="宋体"/>
      <charset val="134"/>
    </font>
    <font>
      <b/>
      <sz val="10"/>
      <color rgb="FF000000"/>
      <name val="宋体"/>
      <charset val="134"/>
    </font>
    <font>
      <b/>
      <sz val="10"/>
      <name val="宋体"/>
      <charset val="204"/>
    </font>
    <font>
      <sz val="10"/>
      <color rgb="FF000000"/>
      <name val="宋体"/>
      <charset val="134"/>
    </font>
    <font>
      <sz val="10"/>
      <color theme="1"/>
      <name val="宋体"/>
      <charset val="134"/>
    </font>
    <font>
      <sz val="10"/>
      <name val="宋体"/>
      <charset val="134"/>
    </font>
    <font>
      <sz val="10"/>
      <name val="宋体"/>
      <charset val="204"/>
    </font>
    <font>
      <sz val="10"/>
      <color rgb="FF000000"/>
      <name val="宋体"/>
      <charset val="204"/>
    </font>
    <font>
      <sz val="10"/>
      <color rgb="FF000000"/>
      <name val="仿宋"/>
      <charset val="204"/>
    </font>
    <font>
      <sz val="10"/>
      <name val="SimSun"/>
      <charset val="134"/>
    </font>
    <font>
      <b/>
      <sz val="9"/>
      <name val="宋体"/>
      <charset val="134"/>
    </font>
    <font>
      <sz val="12"/>
      <color theme="1"/>
      <name val="宋体"/>
      <charset val="134"/>
    </font>
    <font>
      <b/>
      <sz val="18"/>
      <color theme="1"/>
      <name val="宋体"/>
      <charset val="134"/>
    </font>
    <font>
      <b/>
      <sz val="16"/>
      <color theme="1"/>
      <name val="宋体"/>
      <charset val="134"/>
    </font>
    <font>
      <b/>
      <sz val="11"/>
      <color theme="1"/>
      <name val="宋体"/>
      <charset val="134"/>
    </font>
    <font>
      <sz val="10"/>
      <color indexed="0"/>
      <name val="宋体"/>
      <charset val="134"/>
    </font>
    <font>
      <b/>
      <sz val="18"/>
      <color indexed="8"/>
      <name val="宋体"/>
      <charset val="134"/>
    </font>
    <font>
      <b/>
      <sz val="12"/>
      <color indexed="8"/>
      <name val="宋体"/>
      <charset val="134"/>
    </font>
    <font>
      <b/>
      <sz val="12"/>
      <name val="宋体"/>
      <charset val="134"/>
    </font>
    <font>
      <b/>
      <sz val="12"/>
      <color rgb="FF000000"/>
      <name val="宋体"/>
      <charset val="134"/>
    </font>
    <font>
      <b/>
      <sz val="11"/>
      <color rgb="FFFA7D00"/>
      <name val="宋体"/>
      <charset val="0"/>
      <scheme val="minor"/>
    </font>
    <font>
      <sz val="11"/>
      <color rgb="FF9C0006"/>
      <name val="宋体"/>
      <charset val="0"/>
      <scheme val="minor"/>
    </font>
    <font>
      <sz val="11"/>
      <color rgb="FF006100"/>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u/>
      <sz val="11"/>
      <color rgb="FF0000FF"/>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sz val="12"/>
      <name val="宋体"/>
      <charset val="134"/>
    </font>
    <font>
      <sz val="10"/>
      <color rgb="FF00B0F0"/>
      <name val="Times New Roman"/>
      <charset val="134"/>
    </font>
    <font>
      <sz val="11"/>
      <color indexed="8"/>
      <name val="宋体"/>
      <charset val="134"/>
    </font>
    <font>
      <sz val="10"/>
      <name val="Arial"/>
      <charset val="0"/>
    </font>
    <font>
      <b/>
      <u/>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8"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7"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28" fillId="10" borderId="0" applyNumberFormat="0" applyBorder="0" applyAlignment="0" applyProtection="0">
      <alignment vertical="center"/>
    </xf>
    <xf numFmtId="0" fontId="29" fillId="1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4" borderId="0" applyNumberFormat="0" applyBorder="0" applyAlignment="0" applyProtection="0">
      <alignment vertical="center"/>
    </xf>
    <xf numFmtId="0" fontId="24" fillId="4" borderId="0" applyNumberFormat="0" applyBorder="0" applyAlignment="0" applyProtection="0">
      <alignment vertical="center"/>
    </xf>
    <xf numFmtId="43" fontId="0" fillId="0" borderId="0" applyFont="0" applyFill="0" applyBorder="0" applyAlignment="0" applyProtection="0">
      <alignment vertical="center"/>
    </xf>
    <xf numFmtId="0" fontId="27" fillId="20"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6" borderId="11" applyNumberFormat="0" applyFont="0" applyAlignment="0" applyProtection="0">
      <alignment vertical="center"/>
    </xf>
    <xf numFmtId="0" fontId="27" fillId="22"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31" fillId="0" borderId="12" applyNumberFormat="0" applyFill="0" applyAlignment="0" applyProtection="0">
      <alignment vertical="center"/>
    </xf>
    <xf numFmtId="0" fontId="36" fillId="0" borderId="12" applyNumberFormat="0" applyFill="0" applyAlignment="0" applyProtection="0">
      <alignment vertical="center"/>
    </xf>
    <xf numFmtId="0" fontId="27" fillId="27" borderId="0" applyNumberFormat="0" applyBorder="0" applyAlignment="0" applyProtection="0">
      <alignment vertical="center"/>
    </xf>
    <xf numFmtId="0" fontId="35" fillId="0" borderId="15" applyNumberFormat="0" applyFill="0" applyAlignment="0" applyProtection="0">
      <alignment vertical="center"/>
    </xf>
    <xf numFmtId="0" fontId="27" fillId="9" borderId="0" applyNumberFormat="0" applyBorder="0" applyAlignment="0" applyProtection="0">
      <alignment vertical="center"/>
    </xf>
    <xf numFmtId="0" fontId="33" fillId="3" borderId="13" applyNumberFormat="0" applyAlignment="0" applyProtection="0">
      <alignment vertical="center"/>
    </xf>
    <xf numFmtId="0" fontId="23" fillId="3" borderId="10" applyNumberFormat="0" applyAlignment="0" applyProtection="0">
      <alignment vertical="center"/>
    </xf>
    <xf numFmtId="0" fontId="41" fillId="29" borderId="17" applyNumberFormat="0" applyAlignment="0" applyProtection="0">
      <alignment vertical="center"/>
    </xf>
    <xf numFmtId="0" fontId="28" fillId="25" borderId="0" applyNumberFormat="0" applyBorder="0" applyAlignment="0" applyProtection="0">
      <alignment vertical="center"/>
    </xf>
    <xf numFmtId="0" fontId="27" fillId="24" borderId="0" applyNumberFormat="0" applyBorder="0" applyAlignment="0" applyProtection="0">
      <alignment vertical="center"/>
    </xf>
    <xf numFmtId="0" fontId="40" fillId="0" borderId="16" applyNumberFormat="0" applyFill="0" applyAlignment="0" applyProtection="0">
      <alignment vertical="center"/>
    </xf>
    <xf numFmtId="0" fontId="38" fillId="0" borderId="14" applyNumberFormat="0" applyFill="0" applyAlignment="0" applyProtection="0">
      <alignment vertical="center"/>
    </xf>
    <xf numFmtId="0" fontId="25" fillId="5" borderId="0" applyNumberFormat="0" applyBorder="0" applyAlignment="0" applyProtection="0">
      <alignment vertical="center"/>
    </xf>
    <xf numFmtId="0" fontId="30" fillId="16" borderId="0" applyNumberFormat="0" applyBorder="0" applyAlignment="0" applyProtection="0">
      <alignment vertical="center"/>
    </xf>
    <xf numFmtId="0" fontId="28" fillId="30" borderId="0" applyNumberFormat="0" applyBorder="0" applyAlignment="0" applyProtection="0">
      <alignment vertical="center"/>
    </xf>
    <xf numFmtId="0" fontId="27" fillId="28" borderId="0" applyNumberFormat="0" applyBorder="0" applyAlignment="0" applyProtection="0">
      <alignment vertical="center"/>
    </xf>
    <xf numFmtId="0" fontId="28" fillId="19" borderId="0" applyNumberFormat="0" applyBorder="0" applyAlignment="0" applyProtection="0">
      <alignment vertical="center"/>
    </xf>
    <xf numFmtId="0" fontId="28" fillId="26" borderId="0" applyNumberFormat="0" applyBorder="0" applyAlignment="0" applyProtection="0">
      <alignment vertical="center"/>
    </xf>
    <xf numFmtId="0" fontId="28" fillId="31" borderId="0" applyNumberFormat="0" applyBorder="0" applyAlignment="0" applyProtection="0">
      <alignment vertical="center"/>
    </xf>
    <xf numFmtId="0" fontId="28" fillId="13" borderId="0" applyNumberFormat="0" applyBorder="0" applyAlignment="0" applyProtection="0">
      <alignment vertical="center"/>
    </xf>
    <xf numFmtId="0" fontId="27" fillId="12" borderId="0" applyNumberFormat="0" applyBorder="0" applyAlignment="0" applyProtection="0">
      <alignment vertical="center"/>
    </xf>
    <xf numFmtId="0" fontId="27" fillId="23" borderId="0" applyNumberFormat="0" applyBorder="0" applyAlignment="0" applyProtection="0">
      <alignment vertical="center"/>
    </xf>
    <xf numFmtId="0" fontId="28" fillId="33" borderId="0" applyNumberFormat="0" applyBorder="0" applyAlignment="0" applyProtection="0">
      <alignment vertical="center"/>
    </xf>
    <xf numFmtId="0" fontId="28" fillId="21" borderId="0" applyNumberFormat="0" applyBorder="0" applyAlignment="0" applyProtection="0">
      <alignment vertical="center"/>
    </xf>
    <xf numFmtId="176" fontId="43" fillId="0" borderId="0" applyNumberFormat="0" applyFill="0" applyBorder="0" applyAlignment="0" applyProtection="0">
      <alignment vertical="center"/>
    </xf>
    <xf numFmtId="0" fontId="27" fillId="18" borderId="0" applyNumberFormat="0" applyBorder="0" applyAlignment="0" applyProtection="0">
      <alignment vertical="center"/>
    </xf>
    <xf numFmtId="0" fontId="42" fillId="0" borderId="0">
      <alignment vertical="center"/>
    </xf>
    <xf numFmtId="0" fontId="28" fillId="17" borderId="0" applyNumberFormat="0" applyBorder="0" applyAlignment="0" applyProtection="0">
      <alignment vertical="center"/>
    </xf>
    <xf numFmtId="0" fontId="27" fillId="8" borderId="0" applyNumberFormat="0" applyBorder="0" applyAlignment="0" applyProtection="0">
      <alignment vertical="center"/>
    </xf>
    <xf numFmtId="0" fontId="27" fillId="32" borderId="0" applyNumberFormat="0" applyBorder="0" applyAlignment="0" applyProtection="0">
      <alignment vertical="center"/>
    </xf>
    <xf numFmtId="0" fontId="42" fillId="0" borderId="0"/>
    <xf numFmtId="0" fontId="28" fillId="11" borderId="0" applyNumberFormat="0" applyBorder="0" applyAlignment="0" applyProtection="0">
      <alignment vertical="center"/>
    </xf>
    <xf numFmtId="0" fontId="27" fillId="7" borderId="0" applyNumberFormat="0" applyBorder="0" applyAlignment="0" applyProtection="0">
      <alignment vertical="center"/>
    </xf>
    <xf numFmtId="0" fontId="45" fillId="0" borderId="0"/>
    <xf numFmtId="0" fontId="44" fillId="0" borderId="0">
      <alignment vertical="center"/>
    </xf>
  </cellStyleXfs>
  <cellXfs count="80">
    <xf numFmtId="0" fontId="0" fillId="0" borderId="0" xfId="0">
      <alignment vertical="center"/>
    </xf>
    <xf numFmtId="0" fontId="1" fillId="0" borderId="0" xfId="0" applyFont="1" applyFill="1" applyAlignment="1" applyProtection="1">
      <alignment vertical="center"/>
    </xf>
    <xf numFmtId="0" fontId="2" fillId="0" borderId="0" xfId="0" applyFont="1" applyFill="1" applyBorder="1" applyAlignment="1" applyProtection="1">
      <alignment horizontal="center" vertical="center" wrapText="1"/>
    </xf>
    <xf numFmtId="177" fontId="2" fillId="0" borderId="0"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center" vertical="center" wrapText="1"/>
    </xf>
    <xf numFmtId="179"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177" fontId="8" fillId="0"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0" borderId="1" xfId="50" applyFont="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vertical="center" wrapText="1"/>
    </xf>
    <xf numFmtId="177" fontId="8" fillId="0" borderId="1" xfId="0" applyNumberFormat="1" applyFont="1" applyFill="1" applyBorder="1" applyAlignment="1" applyProtection="1">
      <alignment horizontal="center" vertical="center"/>
      <protection locked="0"/>
    </xf>
    <xf numFmtId="176" fontId="8"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1" fontId="6" fillId="0" borderId="3"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center" vertical="center" wrapText="1"/>
    </xf>
    <xf numFmtId="1" fontId="10" fillId="0" borderId="1" xfId="0" applyNumberFormat="1" applyFont="1" applyFill="1" applyBorder="1" applyAlignment="1" applyProtection="1">
      <alignment horizontal="center" vertical="center" wrapText="1"/>
    </xf>
    <xf numFmtId="177" fontId="11" fillId="0" borderId="5"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6" fillId="0" borderId="1" xfId="19" applyFont="1" applyFill="1" applyBorder="1" applyAlignment="1">
      <alignment horizontal="center" vertical="center" wrapText="1"/>
    </xf>
    <xf numFmtId="1" fontId="6" fillId="0" borderId="6"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vertical="center" wrapText="1"/>
    </xf>
    <xf numFmtId="0" fontId="6" fillId="0" borderId="1" xfId="0" applyNumberFormat="1" applyFont="1" applyFill="1" applyBorder="1" applyAlignment="1" applyProtection="1">
      <alignment horizontal="left" vertical="center" wrapText="1"/>
    </xf>
    <xf numFmtId="0" fontId="10" fillId="0" borderId="8" xfId="0" applyNumberFormat="1" applyFont="1" applyFill="1" applyBorder="1" applyAlignment="1" applyProtection="1">
      <alignment horizontal="center" vertical="center" wrapText="1"/>
    </xf>
    <xf numFmtId="1" fontId="6" fillId="0" borderId="9"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9" fillId="0" borderId="1"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left" vertical="top" wrapText="1"/>
    </xf>
    <xf numFmtId="0" fontId="8" fillId="0" borderId="5" xfId="0" applyFont="1" applyFill="1" applyBorder="1" applyAlignment="1" applyProtection="1">
      <alignment horizontal="center" vertical="center" wrapText="1"/>
    </xf>
    <xf numFmtId="177" fontId="8"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177" fontId="3" fillId="0" borderId="1" xfId="0" applyNumberFormat="1" applyFont="1" applyFill="1" applyBorder="1" applyAlignment="1" applyProtection="1">
      <alignment horizontal="left" vertical="center"/>
    </xf>
    <xf numFmtId="0" fontId="13" fillId="0" borderId="1" xfId="0" applyFont="1" applyFill="1" applyBorder="1" applyAlignment="1" applyProtection="1">
      <alignment horizontal="left" vertical="center"/>
    </xf>
    <xf numFmtId="0" fontId="14" fillId="0" borderId="0" xfId="0" applyFont="1" applyFill="1" applyAlignment="1" applyProtection="1">
      <alignment vertical="center"/>
    </xf>
    <xf numFmtId="0" fontId="0" fillId="0" borderId="0" xfId="0" applyFill="1" applyAlignment="1">
      <alignment vertical="center"/>
    </xf>
    <xf numFmtId="177" fontId="0" fillId="0" borderId="0" xfId="0" applyNumberFormat="1" applyFill="1" applyAlignment="1">
      <alignment vertical="center"/>
    </xf>
    <xf numFmtId="0" fontId="15" fillId="0" borderId="0" xfId="53" applyFont="1" applyFill="1" applyBorder="1" applyAlignment="1" applyProtection="1">
      <alignment horizontal="center" vertical="center" wrapText="1"/>
    </xf>
    <xf numFmtId="177" fontId="15" fillId="0" borderId="0" xfId="53" applyNumberFormat="1" applyFont="1" applyFill="1" applyBorder="1" applyAlignment="1" applyProtection="1">
      <alignment horizontal="center" vertical="center" wrapText="1"/>
    </xf>
    <xf numFmtId="176" fontId="15" fillId="0" borderId="0" xfId="53" applyNumberFormat="1" applyFont="1" applyFill="1" applyBorder="1" applyAlignment="1" applyProtection="1">
      <alignment horizontal="center" vertical="center" wrapText="1"/>
    </xf>
    <xf numFmtId="0" fontId="16" fillId="0" borderId="1" xfId="53" applyFont="1" applyFill="1" applyBorder="1" applyAlignment="1" applyProtection="1">
      <alignment horizontal="center" vertical="center" wrapText="1"/>
    </xf>
    <xf numFmtId="177" fontId="16" fillId="0" borderId="1" xfId="53" applyNumberFormat="1" applyFont="1" applyFill="1" applyBorder="1" applyAlignment="1" applyProtection="1">
      <alignment horizontal="center" vertical="center" wrapText="1"/>
    </xf>
    <xf numFmtId="176" fontId="16" fillId="0" borderId="1" xfId="53" applyNumberFormat="1" applyFont="1" applyFill="1" applyBorder="1" applyAlignment="1" applyProtection="1">
      <alignment horizontal="center" vertical="center" wrapText="1"/>
    </xf>
    <xf numFmtId="49" fontId="17" fillId="0" borderId="1" xfId="53" applyNumberFormat="1" applyFont="1" applyFill="1" applyBorder="1" applyAlignment="1" applyProtection="1">
      <alignment horizontal="center" vertical="center" wrapText="1"/>
    </xf>
    <xf numFmtId="0" fontId="17" fillId="0" borderId="1" xfId="53" applyFont="1" applyFill="1" applyBorder="1" applyAlignment="1" applyProtection="1">
      <alignment horizontal="center" vertical="center" wrapText="1"/>
    </xf>
    <xf numFmtId="177" fontId="17" fillId="0" borderId="1" xfId="53" applyNumberFormat="1" applyFont="1" applyFill="1" applyBorder="1" applyAlignment="1" applyProtection="1">
      <alignment horizontal="center" vertical="center" wrapText="1"/>
    </xf>
    <xf numFmtId="176" fontId="17" fillId="0" borderId="1" xfId="53"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177" fontId="1" fillId="0" borderId="1" xfId="53" applyNumberFormat="1" applyFont="1" applyFill="1" applyBorder="1" applyAlignment="1" applyProtection="1">
      <alignment horizontal="center" vertical="center" wrapText="1"/>
    </xf>
    <xf numFmtId="176" fontId="1" fillId="0" borderId="1" xfId="53" applyNumberFormat="1" applyFont="1" applyFill="1" applyBorder="1" applyAlignment="1" applyProtection="1">
      <alignment horizontal="center" vertical="center" wrapText="1"/>
    </xf>
    <xf numFmtId="0" fontId="1" fillId="0" borderId="1" xfId="53"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177" fontId="1" fillId="0" borderId="1" xfId="53" applyNumberFormat="1" applyFont="1" applyFill="1" applyBorder="1" applyAlignment="1" applyProtection="1">
      <alignment vertical="center" wrapText="1"/>
    </xf>
    <xf numFmtId="0" fontId="17" fillId="0" borderId="1" xfId="53" applyFont="1" applyFill="1" applyBorder="1" applyAlignment="1" applyProtection="1">
      <alignment horizontal="left" vertical="center" wrapText="1"/>
    </xf>
    <xf numFmtId="0" fontId="0" fillId="0" borderId="0" xfId="0" applyFill="1" applyAlignment="1">
      <alignment horizontal="left" vertical="center" wrapText="1"/>
    </xf>
    <xf numFmtId="0" fontId="0" fillId="0" borderId="0" xfId="0" applyFill="1" applyAlignment="1" applyProtection="1">
      <alignment vertical="center"/>
    </xf>
    <xf numFmtId="0" fontId="19" fillId="0"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xf>
    <xf numFmtId="0" fontId="20" fillId="0" borderId="1" xfId="0" applyNumberFormat="1" applyFont="1" applyFill="1" applyBorder="1" applyAlignment="1" applyProtection="1">
      <alignment horizontal="center" vertical="center"/>
    </xf>
    <xf numFmtId="178" fontId="20" fillId="0" borderId="1" xfId="0" applyNumberFormat="1" applyFont="1" applyFill="1" applyBorder="1" applyAlignment="1" applyProtection="1">
      <alignment horizontal="center" vertical="center"/>
    </xf>
    <xf numFmtId="176" fontId="21" fillId="0" borderId="1" xfId="0" applyNumberFormat="1" applyFont="1" applyFill="1" applyBorder="1" applyAlignment="1" applyProtection="1">
      <alignment horizontal="center" vertical="center"/>
    </xf>
    <xf numFmtId="176" fontId="20" fillId="0" borderId="1" xfId="0" applyNumberFormat="1" applyFont="1" applyFill="1" applyBorder="1" applyAlignment="1" applyProtection="1">
      <alignment horizontal="center" vertical="center"/>
    </xf>
    <xf numFmtId="0" fontId="22"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horizontal="left"/>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6 2"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手打" xfId="44"/>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3" xfId="53"/>
    <cellStyle name="常规 2"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view="pageBreakPreview" zoomScaleNormal="100" workbookViewId="0">
      <selection activeCell="J3" sqref="J3"/>
    </sheetView>
  </sheetViews>
  <sheetFormatPr defaultColWidth="9" defaultRowHeight="13.5" outlineLevelRow="6" outlineLevelCol="3"/>
  <cols>
    <col min="1" max="1" width="10.5575221238938" style="70" customWidth="1"/>
    <col min="2" max="2" width="20.5132743362832" style="70" customWidth="1"/>
    <col min="3" max="4" width="30.4690265486726" style="70" customWidth="1"/>
    <col min="5" max="16384" width="9" style="70"/>
  </cols>
  <sheetData>
    <row r="1" s="70" customFormat="1" ht="102" customHeight="1" spans="1:4">
      <c r="A1" s="71" t="s">
        <v>0</v>
      </c>
      <c r="B1" s="72"/>
      <c r="C1" s="72"/>
      <c r="D1" s="72"/>
    </row>
    <row r="2" s="70" customFormat="1" ht="32" customHeight="1" spans="1:4">
      <c r="A2" s="73" t="s">
        <v>1</v>
      </c>
      <c r="B2" s="73" t="s">
        <v>2</v>
      </c>
      <c r="C2" s="73" t="s">
        <v>3</v>
      </c>
      <c r="D2" s="74" t="s">
        <v>4</v>
      </c>
    </row>
    <row r="3" s="70" customFormat="1" ht="50" customHeight="1" spans="1:4">
      <c r="A3" s="73">
        <v>1</v>
      </c>
      <c r="B3" s="73" t="s">
        <v>5</v>
      </c>
      <c r="C3" s="73" t="s">
        <v>6</v>
      </c>
      <c r="D3" s="75">
        <f>'100章'!F7</f>
        <v>95183.26</v>
      </c>
    </row>
    <row r="4" s="70" customFormat="1" ht="50" customHeight="1" spans="1:4">
      <c r="A4" s="73">
        <v>2</v>
      </c>
      <c r="B4" s="73" t="s">
        <v>7</v>
      </c>
      <c r="C4" s="73" t="s">
        <v>8</v>
      </c>
      <c r="D4" s="76">
        <f>'600章'!G41</f>
        <v>0</v>
      </c>
    </row>
    <row r="5" s="70" customFormat="1" ht="50" customHeight="1" spans="1:4">
      <c r="A5" s="73">
        <v>3</v>
      </c>
      <c r="B5" s="73" t="s">
        <v>9</v>
      </c>
      <c r="C5" s="73"/>
      <c r="D5" s="76">
        <f>SUM(D3:D4)</f>
        <v>95183.26</v>
      </c>
    </row>
    <row r="6" s="70" customFormat="1" ht="50" customHeight="1" spans="1:4">
      <c r="A6" s="77" t="s">
        <v>10</v>
      </c>
      <c r="B6" s="78"/>
      <c r="C6" s="78"/>
      <c r="D6" s="78"/>
    </row>
    <row r="7" s="70" customFormat="1" ht="70" customHeight="1" spans="1:4">
      <c r="A7" s="79" t="s">
        <v>11</v>
      </c>
      <c r="B7" s="79"/>
      <c r="C7" s="79"/>
      <c r="D7" s="79"/>
    </row>
  </sheetData>
  <sheetProtection password="E7CF" sheet="1" formatCells="0" formatColumns="0" formatRows="0" objects="1"/>
  <mergeCells count="4">
    <mergeCell ref="A1:D1"/>
    <mergeCell ref="B5:C5"/>
    <mergeCell ref="A6:D6"/>
    <mergeCell ref="A7:D7"/>
  </mergeCells>
  <pageMargins left="0.75" right="0.75" top="1" bottom="1" header="0.5" footer="0.5"/>
  <pageSetup paperSize="9" scale="9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view="pageBreakPreview" zoomScaleNormal="100" workbookViewId="0">
      <selection activeCell="N6" sqref="N6"/>
    </sheetView>
  </sheetViews>
  <sheetFormatPr defaultColWidth="9" defaultRowHeight="13.5" outlineLevelRow="7" outlineLevelCol="6"/>
  <cols>
    <col min="1" max="1" width="8.56637168141593" style="49" customWidth="1"/>
    <col min="2" max="2" width="23.9026548672566" style="49" customWidth="1"/>
    <col min="3" max="3" width="8.56637168141593" style="49" customWidth="1"/>
    <col min="4" max="4" width="10.5575221238938" style="49" customWidth="1"/>
    <col min="5" max="5" width="15.5398230088496" style="50" customWidth="1"/>
    <col min="6" max="6" width="16.5309734513274" style="49" customWidth="1"/>
    <col min="7" max="7" width="22.2389380530973" style="49" customWidth="1"/>
    <col min="8" max="16384" width="9" style="49"/>
  </cols>
  <sheetData>
    <row r="1" s="49" customFormat="1" ht="72" customHeight="1" spans="1:7">
      <c r="A1" s="51" t="s">
        <v>12</v>
      </c>
      <c r="B1" s="51"/>
      <c r="C1" s="51"/>
      <c r="D1" s="51"/>
      <c r="E1" s="52"/>
      <c r="F1" s="53"/>
      <c r="G1" s="51"/>
    </row>
    <row r="2" s="49" customFormat="1" ht="30" customHeight="1" spans="1:7">
      <c r="A2" s="54" t="s">
        <v>13</v>
      </c>
      <c r="B2" s="54"/>
      <c r="C2" s="54"/>
      <c r="D2" s="54"/>
      <c r="E2" s="55"/>
      <c r="F2" s="56"/>
      <c r="G2" s="54"/>
    </row>
    <row r="3" s="49" customFormat="1" ht="30" customHeight="1" spans="1:7">
      <c r="A3" s="57" t="s">
        <v>14</v>
      </c>
      <c r="B3" s="58" t="s">
        <v>15</v>
      </c>
      <c r="C3" s="58" t="s">
        <v>16</v>
      </c>
      <c r="D3" s="58" t="s">
        <v>17</v>
      </c>
      <c r="E3" s="59" t="s">
        <v>18</v>
      </c>
      <c r="F3" s="60" t="s">
        <v>19</v>
      </c>
      <c r="G3" s="58" t="s">
        <v>20</v>
      </c>
    </row>
    <row r="4" s="49" customFormat="1" ht="27" spans="1:7">
      <c r="A4" s="61">
        <v>101</v>
      </c>
      <c r="B4" s="61" t="s">
        <v>21</v>
      </c>
      <c r="C4" s="62" t="s">
        <v>22</v>
      </c>
      <c r="D4" s="62">
        <v>1</v>
      </c>
      <c r="E4" s="63">
        <v>15863.88</v>
      </c>
      <c r="F4" s="64">
        <f>E4*D4</f>
        <v>15863.88</v>
      </c>
      <c r="G4" s="65" t="s">
        <v>23</v>
      </c>
    </row>
    <row r="5" s="49" customFormat="1" ht="54" spans="1:7">
      <c r="A5" s="66">
        <v>102</v>
      </c>
      <c r="B5" s="62" t="s">
        <v>24</v>
      </c>
      <c r="C5" s="15" t="s">
        <v>22</v>
      </c>
      <c r="D5" s="62">
        <v>1</v>
      </c>
      <c r="E5" s="63">
        <v>31727.75</v>
      </c>
      <c r="F5" s="64">
        <f>E5*D5</f>
        <v>31727.75</v>
      </c>
      <c r="G5" s="67" t="s">
        <v>25</v>
      </c>
    </row>
    <row r="6" s="49" customFormat="1" ht="54" spans="1:7">
      <c r="A6" s="66">
        <v>103</v>
      </c>
      <c r="B6" s="62" t="s">
        <v>26</v>
      </c>
      <c r="C6" s="15" t="s">
        <v>22</v>
      </c>
      <c r="D6" s="62">
        <v>1</v>
      </c>
      <c r="E6" s="63">
        <v>47591.63</v>
      </c>
      <c r="F6" s="64">
        <f>E6*D6</f>
        <v>47591.63</v>
      </c>
      <c r="G6" s="67" t="s">
        <v>27</v>
      </c>
    </row>
    <row r="7" s="49" customFormat="1" ht="25" customHeight="1" spans="1:7">
      <c r="A7" s="57" t="s">
        <v>28</v>
      </c>
      <c r="B7" s="57"/>
      <c r="C7" s="57"/>
      <c r="D7" s="57"/>
      <c r="E7" s="59"/>
      <c r="F7" s="60">
        <f>SUM(F4:F6)</f>
        <v>95183.26</v>
      </c>
      <c r="G7" s="68"/>
    </row>
    <row r="8" ht="94" customHeight="1" spans="1:7">
      <c r="A8" s="69" t="s">
        <v>29</v>
      </c>
      <c r="B8" s="69"/>
      <c r="C8" s="69"/>
      <c r="D8" s="69"/>
      <c r="E8" s="69"/>
      <c r="F8" s="69"/>
      <c r="G8" s="69"/>
    </row>
  </sheetData>
  <sheetProtection password="E7CF" sheet="1" formatCells="0" formatColumns="0" formatRows="0" objects="1"/>
  <mergeCells count="4">
    <mergeCell ref="A1:G1"/>
    <mergeCell ref="A2:G2"/>
    <mergeCell ref="A7:C7"/>
    <mergeCell ref="A8:G8"/>
  </mergeCells>
  <pageMargins left="0.75" right="0.75" top="1" bottom="1" header="0.5" footer="0.5"/>
  <pageSetup paperSize="9" scale="8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showZeros="0" tabSelected="1" view="pageBreakPreview" zoomScaleNormal="100" topLeftCell="A38" workbookViewId="0">
      <selection activeCell="G40" sqref="G40"/>
    </sheetView>
  </sheetViews>
  <sheetFormatPr defaultColWidth="9" defaultRowHeight="13.5"/>
  <cols>
    <col min="1" max="1" width="9.56637168141593" style="1" customWidth="1"/>
    <col min="2" max="2" width="15.5398230088496" style="1" customWidth="1"/>
    <col min="3" max="3" width="25.2212389380531" style="1" customWidth="1"/>
    <col min="4" max="5" width="9" style="1" customWidth="1"/>
    <col min="6" max="6" width="11.0884955752212" style="1" customWidth="1"/>
    <col min="7" max="7" width="10.5663716814159" style="1" customWidth="1"/>
    <col min="8" max="8" width="15.1327433628319" style="1" customWidth="1"/>
    <col min="9" max="16384" width="9" style="1"/>
  </cols>
  <sheetData>
    <row r="1" s="1" customFormat="1" ht="70" customHeight="1" spans="1:8">
      <c r="A1" s="2" t="s">
        <v>12</v>
      </c>
      <c r="B1" s="2"/>
      <c r="C1" s="2"/>
      <c r="D1" s="2"/>
      <c r="E1" s="2"/>
      <c r="F1" s="3"/>
      <c r="G1" s="2"/>
      <c r="H1" s="2"/>
    </row>
    <row r="2" s="1" customFormat="1" ht="27" customHeight="1" spans="1:9">
      <c r="A2" s="4" t="s">
        <v>1</v>
      </c>
      <c r="B2" s="5" t="s">
        <v>30</v>
      </c>
      <c r="C2" s="4" t="s">
        <v>31</v>
      </c>
      <c r="D2" s="4" t="s">
        <v>16</v>
      </c>
      <c r="E2" s="6" t="s">
        <v>17</v>
      </c>
      <c r="F2" s="7" t="s">
        <v>32</v>
      </c>
      <c r="G2" s="8" t="s">
        <v>33</v>
      </c>
      <c r="H2" s="9" t="s">
        <v>20</v>
      </c>
      <c r="I2" s="48"/>
    </row>
    <row r="3" s="1" customFormat="1" ht="27" customHeight="1" spans="1:9">
      <c r="A3" s="4"/>
      <c r="B3" s="5"/>
      <c r="C3" s="4"/>
      <c r="D3" s="4"/>
      <c r="E3" s="6"/>
      <c r="F3" s="7"/>
      <c r="G3" s="8"/>
      <c r="H3" s="9"/>
      <c r="I3" s="48"/>
    </row>
    <row r="4" s="1" customFormat="1" ht="33" customHeight="1" spans="1:9">
      <c r="A4" s="10" t="s">
        <v>34</v>
      </c>
      <c r="B4" s="11" t="s">
        <v>8</v>
      </c>
      <c r="C4" s="12"/>
      <c r="D4" s="13"/>
      <c r="E4" s="12"/>
      <c r="F4" s="14"/>
      <c r="G4" s="15"/>
      <c r="H4" s="16"/>
      <c r="I4" s="48"/>
    </row>
    <row r="5" s="1" customFormat="1" ht="51" spans="1:9">
      <c r="A5" s="17" t="s">
        <v>35</v>
      </c>
      <c r="B5" s="18" t="s">
        <v>36</v>
      </c>
      <c r="C5" s="12" t="s">
        <v>37</v>
      </c>
      <c r="D5" s="13" t="s">
        <v>38</v>
      </c>
      <c r="E5" s="12">
        <v>1</v>
      </c>
      <c r="F5" s="19"/>
      <c r="G5" s="20">
        <f>ROUND(F5*E5,0)</f>
        <v>0</v>
      </c>
      <c r="H5" s="21" t="s">
        <v>39</v>
      </c>
      <c r="I5" s="48"/>
    </row>
    <row r="6" s="1" customFormat="1" ht="15.75" spans="1:9">
      <c r="A6" s="22">
        <v>602</v>
      </c>
      <c r="B6" s="23" t="s">
        <v>40</v>
      </c>
      <c r="C6" s="23" t="s">
        <v>41</v>
      </c>
      <c r="D6" s="24" t="s">
        <v>42</v>
      </c>
      <c r="E6" s="25">
        <v>20</v>
      </c>
      <c r="F6" s="26"/>
      <c r="G6" s="20">
        <f>ROUND(F6*E6,0)</f>
        <v>0</v>
      </c>
      <c r="H6" s="27" t="s">
        <v>43</v>
      </c>
      <c r="I6" s="48"/>
    </row>
    <row r="7" s="1" customFormat="1" ht="28" customHeight="1" spans="1:9">
      <c r="A7" s="22">
        <v>603</v>
      </c>
      <c r="B7" s="23" t="s">
        <v>44</v>
      </c>
      <c r="C7" s="23" t="s">
        <v>45</v>
      </c>
      <c r="D7" s="24" t="s">
        <v>46</v>
      </c>
      <c r="E7" s="28">
        <v>6</v>
      </c>
      <c r="F7" s="26"/>
      <c r="G7" s="20">
        <f t="shared" ref="G7:G36" si="0">ROUND(F7*E7,0)</f>
        <v>0</v>
      </c>
      <c r="H7" s="27"/>
      <c r="I7" s="48"/>
    </row>
    <row r="8" s="1" customFormat="1" ht="165.75" spans="1:9">
      <c r="A8" s="22" t="s">
        <v>47</v>
      </c>
      <c r="B8" s="23" t="s">
        <v>48</v>
      </c>
      <c r="C8" s="23" t="s">
        <v>49</v>
      </c>
      <c r="D8" s="24" t="s">
        <v>42</v>
      </c>
      <c r="E8" s="28">
        <v>3</v>
      </c>
      <c r="F8" s="26"/>
      <c r="G8" s="20">
        <f t="shared" si="0"/>
        <v>0</v>
      </c>
      <c r="H8" s="29" t="s">
        <v>50</v>
      </c>
      <c r="I8" s="48"/>
    </row>
    <row r="9" s="1" customFormat="1" ht="409.5" spans="1:9">
      <c r="A9" s="22" t="s">
        <v>51</v>
      </c>
      <c r="B9" s="23" t="s">
        <v>52</v>
      </c>
      <c r="C9" s="23" t="s">
        <v>53</v>
      </c>
      <c r="D9" s="24" t="s">
        <v>54</v>
      </c>
      <c r="E9" s="28">
        <v>21.5</v>
      </c>
      <c r="F9" s="26"/>
      <c r="G9" s="20">
        <f t="shared" si="0"/>
        <v>0</v>
      </c>
      <c r="H9" s="29" t="s">
        <v>50</v>
      </c>
      <c r="I9" s="48"/>
    </row>
    <row r="10" s="1" customFormat="1" ht="409.5" spans="1:9">
      <c r="A10" s="22">
        <v>606</v>
      </c>
      <c r="B10" s="23" t="s">
        <v>55</v>
      </c>
      <c r="C10" s="23" t="s">
        <v>56</v>
      </c>
      <c r="D10" s="24" t="s">
        <v>42</v>
      </c>
      <c r="E10" s="28">
        <v>1</v>
      </c>
      <c r="F10" s="26"/>
      <c r="G10" s="20">
        <f t="shared" si="0"/>
        <v>0</v>
      </c>
      <c r="H10" s="21" t="s">
        <v>57</v>
      </c>
      <c r="I10" s="48"/>
    </row>
    <row r="11" s="1" customFormat="1" ht="395.25" spans="1:9">
      <c r="A11" s="30">
        <v>607</v>
      </c>
      <c r="B11" s="31" t="s">
        <v>58</v>
      </c>
      <c r="C11" s="32" t="s">
        <v>59</v>
      </c>
      <c r="D11" s="24" t="s">
        <v>42</v>
      </c>
      <c r="E11" s="28">
        <v>1</v>
      </c>
      <c r="F11" s="26"/>
      <c r="G11" s="20">
        <f t="shared" si="0"/>
        <v>0</v>
      </c>
      <c r="H11" s="21" t="s">
        <v>60</v>
      </c>
      <c r="I11" s="48"/>
    </row>
    <row r="12" s="1" customFormat="1" ht="153" spans="1:9">
      <c r="A12" s="25" t="s">
        <v>61</v>
      </c>
      <c r="B12" s="33" t="s">
        <v>62</v>
      </c>
      <c r="C12" s="34" t="s">
        <v>63</v>
      </c>
      <c r="D12" s="35" t="s">
        <v>42</v>
      </c>
      <c r="E12" s="28">
        <v>6</v>
      </c>
      <c r="F12" s="26"/>
      <c r="G12" s="20">
        <f t="shared" si="0"/>
        <v>0</v>
      </c>
      <c r="H12" s="21" t="s">
        <v>64</v>
      </c>
      <c r="I12" s="48"/>
    </row>
    <row r="13" s="1" customFormat="1" ht="409.5" spans="1:9">
      <c r="A13" s="36" t="s">
        <v>65</v>
      </c>
      <c r="B13" s="37" t="s">
        <v>66</v>
      </c>
      <c r="C13" s="37" t="s">
        <v>67</v>
      </c>
      <c r="D13" s="24" t="s">
        <v>42</v>
      </c>
      <c r="E13" s="28">
        <v>4</v>
      </c>
      <c r="F13" s="26"/>
      <c r="G13" s="20">
        <f t="shared" si="0"/>
        <v>0</v>
      </c>
      <c r="H13" s="21" t="s">
        <v>50</v>
      </c>
      <c r="I13" s="48"/>
    </row>
    <row r="14" s="1" customFormat="1" ht="306" spans="1:9">
      <c r="A14" s="22">
        <v>610</v>
      </c>
      <c r="B14" s="23" t="s">
        <v>68</v>
      </c>
      <c r="C14" s="23" t="s">
        <v>69</v>
      </c>
      <c r="D14" s="24" t="s">
        <v>42</v>
      </c>
      <c r="E14" s="28">
        <v>4</v>
      </c>
      <c r="F14" s="26"/>
      <c r="G14" s="20">
        <f t="shared" si="0"/>
        <v>0</v>
      </c>
      <c r="H14" s="21" t="s">
        <v>70</v>
      </c>
      <c r="I14" s="48"/>
    </row>
    <row r="15" s="1" customFormat="1" ht="204" spans="1:9">
      <c r="A15" s="30" t="s">
        <v>71</v>
      </c>
      <c r="B15" s="38" t="s">
        <v>72</v>
      </c>
      <c r="C15" s="39" t="s">
        <v>73</v>
      </c>
      <c r="D15" s="24" t="s">
        <v>42</v>
      </c>
      <c r="E15" s="28">
        <v>1</v>
      </c>
      <c r="F15" s="26"/>
      <c r="G15" s="20">
        <f t="shared" si="0"/>
        <v>0</v>
      </c>
      <c r="H15" s="21" t="s">
        <v>50</v>
      </c>
      <c r="I15" s="48"/>
    </row>
    <row r="16" s="1" customFormat="1" ht="127.5" spans="1:9">
      <c r="A16" s="25" t="s">
        <v>74</v>
      </c>
      <c r="B16" s="40" t="s">
        <v>75</v>
      </c>
      <c r="C16" s="41" t="s">
        <v>76</v>
      </c>
      <c r="D16" s="35" t="s">
        <v>42</v>
      </c>
      <c r="E16" s="28">
        <v>1</v>
      </c>
      <c r="F16" s="26"/>
      <c r="G16" s="20">
        <f t="shared" si="0"/>
        <v>0</v>
      </c>
      <c r="H16" s="21" t="s">
        <v>50</v>
      </c>
      <c r="I16" s="48"/>
    </row>
    <row r="17" s="1" customFormat="1" ht="306" spans="1:9">
      <c r="A17" s="36">
        <v>613</v>
      </c>
      <c r="B17" s="37" t="s">
        <v>77</v>
      </c>
      <c r="C17" s="37" t="s">
        <v>78</v>
      </c>
      <c r="D17" s="24" t="s">
        <v>42</v>
      </c>
      <c r="E17" s="28">
        <v>5</v>
      </c>
      <c r="F17" s="26"/>
      <c r="G17" s="20">
        <f t="shared" si="0"/>
        <v>0</v>
      </c>
      <c r="H17" s="21" t="s">
        <v>79</v>
      </c>
      <c r="I17" s="48"/>
    </row>
    <row r="18" s="1" customFormat="1" ht="153" spans="1:9">
      <c r="A18" s="22" t="s">
        <v>80</v>
      </c>
      <c r="B18" s="23" t="s">
        <v>81</v>
      </c>
      <c r="C18" s="23" t="s">
        <v>82</v>
      </c>
      <c r="D18" s="24" t="s">
        <v>38</v>
      </c>
      <c r="E18" s="28">
        <v>4</v>
      </c>
      <c r="F18" s="26"/>
      <c r="G18" s="20">
        <f t="shared" si="0"/>
        <v>0</v>
      </c>
      <c r="H18" s="21" t="s">
        <v>83</v>
      </c>
      <c r="I18" s="48"/>
    </row>
    <row r="19" s="1" customFormat="1" ht="408" spans="1:9">
      <c r="A19" s="22" t="s">
        <v>84</v>
      </c>
      <c r="B19" s="23" t="s">
        <v>85</v>
      </c>
      <c r="C19" s="23" t="s">
        <v>86</v>
      </c>
      <c r="D19" s="24" t="s">
        <v>38</v>
      </c>
      <c r="E19" s="28">
        <v>3</v>
      </c>
      <c r="F19" s="26"/>
      <c r="G19" s="20">
        <f t="shared" si="0"/>
        <v>0</v>
      </c>
      <c r="H19" s="21" t="s">
        <v>87</v>
      </c>
      <c r="I19" s="48"/>
    </row>
    <row r="20" s="1" customFormat="1" ht="89.25" spans="1:9">
      <c r="A20" s="22" t="s">
        <v>88</v>
      </c>
      <c r="B20" s="23" t="s">
        <v>89</v>
      </c>
      <c r="C20" s="23" t="s">
        <v>90</v>
      </c>
      <c r="D20" s="24" t="s">
        <v>38</v>
      </c>
      <c r="E20" s="28">
        <v>3</v>
      </c>
      <c r="F20" s="26"/>
      <c r="G20" s="20">
        <f t="shared" si="0"/>
        <v>0</v>
      </c>
      <c r="H20" s="21" t="s">
        <v>91</v>
      </c>
      <c r="I20" s="48"/>
    </row>
    <row r="21" s="1" customFormat="1" ht="409.5" spans="1:9">
      <c r="A21" s="22">
        <v>617</v>
      </c>
      <c r="B21" s="23" t="s">
        <v>92</v>
      </c>
      <c r="C21" s="23" t="s">
        <v>93</v>
      </c>
      <c r="D21" s="24" t="s">
        <v>42</v>
      </c>
      <c r="E21" s="28">
        <v>1</v>
      </c>
      <c r="F21" s="26"/>
      <c r="G21" s="20">
        <f t="shared" si="0"/>
        <v>0</v>
      </c>
      <c r="H21" s="21" t="s">
        <v>94</v>
      </c>
      <c r="I21" s="48"/>
    </row>
    <row r="22" s="1" customFormat="1" ht="63.75" spans="1:9">
      <c r="A22" s="22">
        <v>618</v>
      </c>
      <c r="B22" s="23" t="s">
        <v>95</v>
      </c>
      <c r="C22" s="23" t="s">
        <v>96</v>
      </c>
      <c r="D22" s="24" t="s">
        <v>42</v>
      </c>
      <c r="E22" s="28">
        <v>1</v>
      </c>
      <c r="F22" s="26"/>
      <c r="G22" s="20">
        <f t="shared" ref="G22:G40" si="1">ROUND(F22*E22,0)</f>
        <v>0</v>
      </c>
      <c r="H22" s="21" t="s">
        <v>97</v>
      </c>
      <c r="I22" s="48"/>
    </row>
    <row r="23" s="1" customFormat="1" ht="153" spans="1:9">
      <c r="A23" s="22" t="s">
        <v>98</v>
      </c>
      <c r="B23" s="23" t="s">
        <v>99</v>
      </c>
      <c r="C23" s="23" t="s">
        <v>100</v>
      </c>
      <c r="D23" s="24" t="s">
        <v>42</v>
      </c>
      <c r="E23" s="28">
        <v>1</v>
      </c>
      <c r="F23" s="26"/>
      <c r="G23" s="20">
        <f t="shared" si="1"/>
        <v>0</v>
      </c>
      <c r="H23" s="21" t="s">
        <v>101</v>
      </c>
      <c r="I23" s="48"/>
    </row>
    <row r="24" s="1" customFormat="1" ht="409.5" spans="1:9">
      <c r="A24" s="22">
        <v>620</v>
      </c>
      <c r="B24" s="23" t="s">
        <v>102</v>
      </c>
      <c r="C24" s="23" t="s">
        <v>103</v>
      </c>
      <c r="D24" s="24" t="s">
        <v>42</v>
      </c>
      <c r="E24" s="28">
        <v>1</v>
      </c>
      <c r="F24" s="26"/>
      <c r="G24" s="20">
        <f t="shared" si="1"/>
        <v>0</v>
      </c>
      <c r="H24" s="21" t="s">
        <v>104</v>
      </c>
      <c r="I24" s="48"/>
    </row>
    <row r="25" s="1" customFormat="1" ht="267.75" spans="1:9">
      <c r="A25" s="22">
        <v>621</v>
      </c>
      <c r="B25" s="23" t="s">
        <v>105</v>
      </c>
      <c r="C25" s="23" t="s">
        <v>106</v>
      </c>
      <c r="D25" s="24" t="s">
        <v>42</v>
      </c>
      <c r="E25" s="28">
        <v>1</v>
      </c>
      <c r="F25" s="26"/>
      <c r="G25" s="20">
        <f t="shared" si="1"/>
        <v>0</v>
      </c>
      <c r="H25" s="21" t="s">
        <v>107</v>
      </c>
      <c r="I25" s="48"/>
    </row>
    <row r="26" s="1" customFormat="1" ht="51" spans="1:9">
      <c r="A26" s="22" t="s">
        <v>108</v>
      </c>
      <c r="B26" s="23" t="s">
        <v>109</v>
      </c>
      <c r="C26" s="23" t="s">
        <v>110</v>
      </c>
      <c r="D26" s="24" t="s">
        <v>42</v>
      </c>
      <c r="E26" s="28">
        <v>5</v>
      </c>
      <c r="F26" s="26"/>
      <c r="G26" s="20">
        <f t="shared" si="1"/>
        <v>0</v>
      </c>
      <c r="H26" s="21" t="s">
        <v>50</v>
      </c>
      <c r="I26" s="48"/>
    </row>
    <row r="27" s="1" customFormat="1" ht="63.75" spans="1:9">
      <c r="A27" s="22" t="s">
        <v>111</v>
      </c>
      <c r="B27" s="23" t="s">
        <v>112</v>
      </c>
      <c r="C27" s="23" t="s">
        <v>113</v>
      </c>
      <c r="D27" s="24" t="s">
        <v>42</v>
      </c>
      <c r="E27" s="28">
        <v>1</v>
      </c>
      <c r="F27" s="26"/>
      <c r="G27" s="20">
        <f t="shared" si="1"/>
        <v>0</v>
      </c>
      <c r="H27" s="21" t="s">
        <v>114</v>
      </c>
      <c r="I27" s="48"/>
    </row>
    <row r="28" s="1" customFormat="1" ht="255" spans="1:9">
      <c r="A28" s="22" t="s">
        <v>115</v>
      </c>
      <c r="B28" s="23" t="s">
        <v>116</v>
      </c>
      <c r="C28" s="23" t="s">
        <v>117</v>
      </c>
      <c r="D28" s="24" t="s">
        <v>42</v>
      </c>
      <c r="E28" s="28">
        <v>2</v>
      </c>
      <c r="F28" s="26"/>
      <c r="G28" s="20">
        <f t="shared" si="1"/>
        <v>0</v>
      </c>
      <c r="H28" s="21" t="s">
        <v>50</v>
      </c>
      <c r="I28" s="48"/>
    </row>
    <row r="29" s="1" customFormat="1" ht="63.75" spans="1:9">
      <c r="A29" s="22" t="s">
        <v>118</v>
      </c>
      <c r="B29" s="23" t="s">
        <v>119</v>
      </c>
      <c r="C29" s="23" t="s">
        <v>120</v>
      </c>
      <c r="D29" s="24" t="s">
        <v>42</v>
      </c>
      <c r="E29" s="28">
        <v>1</v>
      </c>
      <c r="F29" s="26"/>
      <c r="G29" s="20">
        <f t="shared" si="1"/>
        <v>0</v>
      </c>
      <c r="H29" s="21" t="s">
        <v>50</v>
      </c>
      <c r="I29" s="48"/>
    </row>
    <row r="30" s="1" customFormat="1" ht="306" spans="1:9">
      <c r="A30" s="22" t="s">
        <v>121</v>
      </c>
      <c r="B30" s="23" t="s">
        <v>122</v>
      </c>
      <c r="C30" s="23" t="s">
        <v>123</v>
      </c>
      <c r="D30" s="24" t="s">
        <v>42</v>
      </c>
      <c r="E30" s="28">
        <v>1</v>
      </c>
      <c r="F30" s="26"/>
      <c r="G30" s="20">
        <f t="shared" si="1"/>
        <v>0</v>
      </c>
      <c r="H30" s="21" t="s">
        <v>124</v>
      </c>
      <c r="I30" s="48"/>
    </row>
    <row r="31" s="1" customFormat="1" ht="153" spans="1:9">
      <c r="A31" s="22" t="s">
        <v>125</v>
      </c>
      <c r="B31" s="23" t="s">
        <v>126</v>
      </c>
      <c r="C31" s="23" t="s">
        <v>127</v>
      </c>
      <c r="D31" s="24" t="s">
        <v>42</v>
      </c>
      <c r="E31" s="28">
        <v>1</v>
      </c>
      <c r="F31" s="26"/>
      <c r="G31" s="20">
        <f t="shared" si="1"/>
        <v>0</v>
      </c>
      <c r="H31" s="21" t="s">
        <v>128</v>
      </c>
      <c r="I31" s="48"/>
    </row>
    <row r="32" s="1" customFormat="1" ht="102" spans="1:9">
      <c r="A32" s="22" t="s">
        <v>129</v>
      </c>
      <c r="B32" s="23" t="s">
        <v>130</v>
      </c>
      <c r="C32" s="23" t="s">
        <v>131</v>
      </c>
      <c r="D32" s="24" t="s">
        <v>42</v>
      </c>
      <c r="E32" s="28">
        <v>1</v>
      </c>
      <c r="F32" s="26"/>
      <c r="G32" s="20">
        <f t="shared" si="1"/>
        <v>0</v>
      </c>
      <c r="H32" s="21" t="s">
        <v>114</v>
      </c>
      <c r="I32" s="48"/>
    </row>
    <row r="33" s="1" customFormat="1" ht="102" spans="1:9">
      <c r="A33" s="22" t="s">
        <v>132</v>
      </c>
      <c r="B33" s="23" t="s">
        <v>133</v>
      </c>
      <c r="C33" s="23" t="s">
        <v>134</v>
      </c>
      <c r="D33" s="24" t="s">
        <v>42</v>
      </c>
      <c r="E33" s="28">
        <v>1</v>
      </c>
      <c r="F33" s="26"/>
      <c r="G33" s="20">
        <f t="shared" si="1"/>
        <v>0</v>
      </c>
      <c r="H33" s="21" t="s">
        <v>114</v>
      </c>
      <c r="I33" s="48"/>
    </row>
    <row r="34" s="1" customFormat="1" ht="76.5" spans="1:9">
      <c r="A34" s="22" t="s">
        <v>135</v>
      </c>
      <c r="B34" s="23" t="s">
        <v>136</v>
      </c>
      <c r="C34" s="23" t="s">
        <v>137</v>
      </c>
      <c r="D34" s="24" t="s">
        <v>42</v>
      </c>
      <c r="E34" s="28">
        <v>1</v>
      </c>
      <c r="F34" s="26"/>
      <c r="G34" s="20">
        <f t="shared" si="1"/>
        <v>0</v>
      </c>
      <c r="H34" s="21" t="s">
        <v>114</v>
      </c>
      <c r="I34" s="48"/>
    </row>
    <row r="35" s="1" customFormat="1" ht="409.5" spans="1:9">
      <c r="A35" s="22">
        <v>631</v>
      </c>
      <c r="B35" s="23" t="s">
        <v>138</v>
      </c>
      <c r="C35" s="23" t="s">
        <v>139</v>
      </c>
      <c r="D35" s="24" t="s">
        <v>42</v>
      </c>
      <c r="E35" s="28">
        <v>1</v>
      </c>
      <c r="F35" s="26"/>
      <c r="G35" s="20">
        <f t="shared" si="1"/>
        <v>0</v>
      </c>
      <c r="H35" s="21" t="s">
        <v>140</v>
      </c>
      <c r="I35" s="48"/>
    </row>
    <row r="36" s="1" customFormat="1" ht="409.5" spans="1:9">
      <c r="A36" s="22">
        <v>632</v>
      </c>
      <c r="B36" s="23" t="s">
        <v>141</v>
      </c>
      <c r="C36" s="23" t="s">
        <v>142</v>
      </c>
      <c r="D36" s="24" t="s">
        <v>42</v>
      </c>
      <c r="E36" s="28">
        <v>1</v>
      </c>
      <c r="F36" s="26"/>
      <c r="G36" s="20">
        <f t="shared" si="1"/>
        <v>0</v>
      </c>
      <c r="H36" s="21" t="s">
        <v>107</v>
      </c>
      <c r="I36" s="48"/>
    </row>
    <row r="37" s="1" customFormat="1" ht="178.5" spans="1:9">
      <c r="A37" s="22">
        <v>633</v>
      </c>
      <c r="B37" s="23" t="s">
        <v>143</v>
      </c>
      <c r="C37" s="23" t="s">
        <v>144</v>
      </c>
      <c r="D37" s="24" t="s">
        <v>42</v>
      </c>
      <c r="E37" s="28">
        <v>1</v>
      </c>
      <c r="F37" s="26"/>
      <c r="G37" s="20">
        <f t="shared" si="1"/>
        <v>0</v>
      </c>
      <c r="H37" s="21" t="s">
        <v>107</v>
      </c>
      <c r="I37" s="48"/>
    </row>
    <row r="38" s="1" customFormat="1" ht="165.75" spans="1:9">
      <c r="A38" s="22" t="s">
        <v>145</v>
      </c>
      <c r="B38" s="23" t="s">
        <v>146</v>
      </c>
      <c r="C38" s="23" t="s">
        <v>147</v>
      </c>
      <c r="D38" s="24" t="s">
        <v>42</v>
      </c>
      <c r="E38" s="28">
        <v>1</v>
      </c>
      <c r="F38" s="26"/>
      <c r="G38" s="20">
        <f t="shared" si="1"/>
        <v>0</v>
      </c>
      <c r="H38" s="21" t="s">
        <v>148</v>
      </c>
      <c r="I38" s="48"/>
    </row>
    <row r="39" s="1" customFormat="1" ht="409.5" spans="1:9">
      <c r="A39" s="22">
        <v>635</v>
      </c>
      <c r="B39" s="23" t="s">
        <v>146</v>
      </c>
      <c r="C39" s="23" t="s">
        <v>149</v>
      </c>
      <c r="D39" s="24" t="s">
        <v>42</v>
      </c>
      <c r="E39" s="28">
        <v>1</v>
      </c>
      <c r="F39" s="26"/>
      <c r="G39" s="20">
        <f t="shared" si="1"/>
        <v>0</v>
      </c>
      <c r="H39" s="21" t="s">
        <v>107</v>
      </c>
      <c r="I39" s="48"/>
    </row>
    <row r="40" s="1" customFormat="1" ht="63.75" spans="1:9">
      <c r="A40" s="22" t="s">
        <v>150</v>
      </c>
      <c r="B40" s="23" t="s">
        <v>151</v>
      </c>
      <c r="C40" s="23" t="s">
        <v>152</v>
      </c>
      <c r="D40" s="24" t="s">
        <v>42</v>
      </c>
      <c r="E40" s="28">
        <v>8</v>
      </c>
      <c r="F40" s="26"/>
      <c r="G40" s="20">
        <f t="shared" si="1"/>
        <v>0</v>
      </c>
      <c r="H40" s="21" t="s">
        <v>50</v>
      </c>
      <c r="I40" s="48"/>
    </row>
    <row r="41" s="1" customFormat="1" ht="25" customHeight="1" spans="1:8">
      <c r="A41" s="15"/>
      <c r="B41" s="15" t="s">
        <v>28</v>
      </c>
      <c r="C41" s="15"/>
      <c r="D41" s="42"/>
      <c r="E41" s="15"/>
      <c r="F41" s="43"/>
      <c r="G41" s="20">
        <f>SUM(G5:G40)</f>
        <v>0</v>
      </c>
      <c r="H41" s="15"/>
    </row>
    <row r="42" s="1" customFormat="1" ht="100" customHeight="1" spans="1:8">
      <c r="A42" s="44" t="s">
        <v>153</v>
      </c>
      <c r="B42" s="45"/>
      <c r="C42" s="45"/>
      <c r="D42" s="45"/>
      <c r="E42" s="45"/>
      <c r="F42" s="46"/>
      <c r="G42" s="45"/>
      <c r="H42" s="47"/>
    </row>
  </sheetData>
  <sheetProtection password="E7CF" sheet="1" formatCells="0" formatColumns="0" formatRows="0" objects="1"/>
  <protectedRanges>
    <protectedRange sqref="F4:F5 F41" name="区域1"/>
  </protectedRanges>
  <mergeCells count="10">
    <mergeCell ref="A1:H1"/>
    <mergeCell ref="A42:H42"/>
    <mergeCell ref="A2:A3"/>
    <mergeCell ref="B2:B3"/>
    <mergeCell ref="C2:C3"/>
    <mergeCell ref="D2:D3"/>
    <mergeCell ref="E2:E3"/>
    <mergeCell ref="F2:F3"/>
    <mergeCell ref="G2:G3"/>
    <mergeCell ref="H2:H3"/>
  </mergeCells>
  <pageMargins left="0.75" right="0.75" top="1" bottom="1" header="0.5" footer="0.5"/>
  <pageSetup paperSize="9" scale="78"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r a n g e L i s t   s h e e t S t i d = " 2 "   m a s t e r = " " / > < r a n g e L i s t   s h e e t S t i d = " 3 "   m a s t e r = " " > < a r r U s e r I d   t i t l e = " :S�W1 "   r a n g e C r e a t o r = " "   o t h e r s A c c e s s P e r m i s s i o n = " e d i t " / > < / r a n g e L i s t > < r a n g e L i s t   s h e e t S t i d = " 4 " 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总则</vt:lpstr>
      <vt:lpstr>100章</vt:lpstr>
      <vt:lpstr>600章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樊玥</dc:creator>
  <cp:lastModifiedBy>王祖忠</cp:lastModifiedBy>
  <dcterms:created xsi:type="dcterms:W3CDTF">2024-02-28T01:31:00Z</dcterms:created>
  <dcterms:modified xsi:type="dcterms:W3CDTF">2024-07-11T01:28:21Z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A22F6EBBFD9441BD988BE6CC3DBD6F7E_11</vt:lpwstr>
  </property>
  <property fmtid="{D5CDD505-2E9C-101B-9397-08002B2CF9AE}" pid="3" name="KSOProductBuildVer">
    <vt:lpwstr>2052-11.8.6.10973</vt:lpwstr>
  </property>
</Properties>
</file>